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\\smnas2\UEEAP\Préstamos\"/>
    </mc:Choice>
  </mc:AlternateContent>
  <xr:revisionPtr revIDLastSave="0" documentId="13_ncr:1_{B09DBC25-D7CB-422C-87F5-E38953D61AA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ase de Datos" sheetId="1" r:id="rId1"/>
    <sheet name="Reporte" sheetId="2" r:id="rId2"/>
  </sheets>
  <definedNames>
    <definedName name="Año">'Base de Datos'!$A$2:$A$277</definedName>
    <definedName name="Importe">'Base de Datos'!$D$2:$D$277</definedName>
    <definedName name="Mes">'Base de Datos'!$B$2:$B$277</definedName>
    <definedName name="Número">'Base de Datos'!$E$2:$E$277</definedName>
    <definedName name="Tipo">'Base de Datos'!$C$2:$C$277</definedName>
    <definedName name="_xlnm.Print_Titles" localSheetId="1">Reporte!$1:$6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  <c r="O30" i="2"/>
  <c r="O14" i="2" l="1"/>
  <c r="N14" i="2"/>
  <c r="M14" i="2"/>
  <c r="L14" i="2"/>
  <c r="K14" i="2"/>
  <c r="J14" i="2"/>
  <c r="O13" i="2"/>
  <c r="N13" i="2"/>
  <c r="M13" i="2"/>
  <c r="L13" i="2"/>
  <c r="K13" i="2"/>
  <c r="J13" i="2"/>
  <c r="O12" i="2"/>
  <c r="N12" i="2"/>
  <c r="M12" i="2"/>
  <c r="L12" i="2"/>
  <c r="K12" i="2"/>
  <c r="J12" i="2"/>
  <c r="O11" i="2"/>
  <c r="N11" i="2"/>
  <c r="M11" i="2"/>
  <c r="L11" i="2"/>
  <c r="K11" i="2"/>
  <c r="J11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O90" i="2"/>
  <c r="N90" i="2"/>
  <c r="M90" i="2"/>
  <c r="L90" i="2"/>
  <c r="K90" i="2"/>
  <c r="J90" i="2"/>
  <c r="O89" i="2"/>
  <c r="N89" i="2"/>
  <c r="M89" i="2"/>
  <c r="L89" i="2"/>
  <c r="K89" i="2"/>
  <c r="J89" i="2"/>
  <c r="O88" i="2"/>
  <c r="N88" i="2"/>
  <c r="M88" i="2"/>
  <c r="L88" i="2"/>
  <c r="K88" i="2"/>
  <c r="J88" i="2"/>
  <c r="O87" i="2"/>
  <c r="N87" i="2"/>
  <c r="M87" i="2"/>
  <c r="L87" i="2"/>
  <c r="K87" i="2"/>
  <c r="J87" i="2"/>
  <c r="O86" i="2"/>
  <c r="N86" i="2"/>
  <c r="M86" i="2"/>
  <c r="L86" i="2"/>
  <c r="K86" i="2"/>
  <c r="J86" i="2"/>
  <c r="O85" i="2"/>
  <c r="N85" i="2"/>
  <c r="M85" i="2"/>
  <c r="L85" i="2"/>
  <c r="K85" i="2"/>
  <c r="J85" i="2"/>
  <c r="O84" i="2"/>
  <c r="N84" i="2"/>
  <c r="M84" i="2"/>
  <c r="L84" i="2"/>
  <c r="K84" i="2"/>
  <c r="J84" i="2"/>
  <c r="N83" i="2"/>
  <c r="M83" i="2"/>
  <c r="L83" i="2"/>
  <c r="K83" i="2"/>
  <c r="J83" i="2"/>
  <c r="O82" i="2"/>
  <c r="N82" i="2"/>
  <c r="M82" i="2"/>
  <c r="L82" i="2"/>
  <c r="K82" i="2"/>
  <c r="J82" i="2"/>
  <c r="O81" i="2"/>
  <c r="N81" i="2"/>
  <c r="M81" i="2"/>
  <c r="L81" i="2"/>
  <c r="K81" i="2"/>
  <c r="J81" i="2"/>
  <c r="O80" i="2"/>
  <c r="N80" i="2"/>
  <c r="M80" i="2"/>
  <c r="L80" i="2"/>
  <c r="K80" i="2"/>
  <c r="J80" i="2"/>
  <c r="O79" i="2"/>
  <c r="N79" i="2"/>
  <c r="M79" i="2"/>
  <c r="L79" i="2"/>
  <c r="K79" i="2"/>
  <c r="J79" i="2"/>
  <c r="H90" i="2"/>
  <c r="G90" i="2"/>
  <c r="F90" i="2"/>
  <c r="E90" i="2"/>
  <c r="D90" i="2"/>
  <c r="C90" i="2"/>
  <c r="H89" i="2"/>
  <c r="G89" i="2"/>
  <c r="F89" i="2"/>
  <c r="E89" i="2"/>
  <c r="D89" i="2"/>
  <c r="C89" i="2"/>
  <c r="H88" i="2"/>
  <c r="G88" i="2"/>
  <c r="F88" i="2"/>
  <c r="E88" i="2"/>
  <c r="D88" i="2"/>
  <c r="C88" i="2"/>
  <c r="H87" i="2"/>
  <c r="G87" i="2"/>
  <c r="F87" i="2"/>
  <c r="E87" i="2"/>
  <c r="D87" i="2"/>
  <c r="C87" i="2"/>
  <c r="H86" i="2"/>
  <c r="G86" i="2"/>
  <c r="F86" i="2"/>
  <c r="E86" i="2"/>
  <c r="D86" i="2"/>
  <c r="C86" i="2"/>
  <c r="H85" i="2"/>
  <c r="G85" i="2"/>
  <c r="F85" i="2"/>
  <c r="E85" i="2"/>
  <c r="D85" i="2"/>
  <c r="C85" i="2"/>
  <c r="H84" i="2"/>
  <c r="G84" i="2"/>
  <c r="F84" i="2"/>
  <c r="E84" i="2"/>
  <c r="D84" i="2"/>
  <c r="C84" i="2"/>
  <c r="H83" i="2"/>
  <c r="G83" i="2"/>
  <c r="F83" i="2"/>
  <c r="E83" i="2"/>
  <c r="D83" i="2"/>
  <c r="C83" i="2"/>
  <c r="H82" i="2"/>
  <c r="G82" i="2"/>
  <c r="F82" i="2"/>
  <c r="E82" i="2"/>
  <c r="D82" i="2"/>
  <c r="C82" i="2"/>
  <c r="H81" i="2"/>
  <c r="G81" i="2"/>
  <c r="F81" i="2"/>
  <c r="E81" i="2"/>
  <c r="D81" i="2"/>
  <c r="C81" i="2"/>
  <c r="H80" i="2"/>
  <c r="G80" i="2"/>
  <c r="F80" i="2"/>
  <c r="E80" i="2"/>
  <c r="D80" i="2"/>
  <c r="C80" i="2"/>
  <c r="H79" i="2"/>
  <c r="G79" i="2"/>
  <c r="F79" i="2"/>
  <c r="E79" i="2"/>
  <c r="D79" i="2"/>
  <c r="C79" i="2"/>
  <c r="O72" i="2"/>
  <c r="N72" i="2"/>
  <c r="M72" i="2"/>
  <c r="L72" i="2"/>
  <c r="K72" i="2"/>
  <c r="J72" i="2"/>
  <c r="O71" i="2"/>
  <c r="N71" i="2"/>
  <c r="M71" i="2"/>
  <c r="L71" i="2"/>
  <c r="K71" i="2"/>
  <c r="J71" i="2"/>
  <c r="O70" i="2"/>
  <c r="N70" i="2"/>
  <c r="M70" i="2"/>
  <c r="L70" i="2"/>
  <c r="K70" i="2"/>
  <c r="J70" i="2"/>
  <c r="O69" i="2"/>
  <c r="N69" i="2"/>
  <c r="M69" i="2"/>
  <c r="L69" i="2"/>
  <c r="K69" i="2"/>
  <c r="J69" i="2"/>
  <c r="O68" i="2"/>
  <c r="N68" i="2"/>
  <c r="M68" i="2"/>
  <c r="L68" i="2"/>
  <c r="K68" i="2"/>
  <c r="J68" i="2"/>
  <c r="O67" i="2"/>
  <c r="N67" i="2"/>
  <c r="M67" i="2"/>
  <c r="L67" i="2"/>
  <c r="K67" i="2"/>
  <c r="J67" i="2"/>
  <c r="O66" i="2"/>
  <c r="N66" i="2"/>
  <c r="M66" i="2"/>
  <c r="L66" i="2"/>
  <c r="K66" i="2"/>
  <c r="J66" i="2"/>
  <c r="N65" i="2"/>
  <c r="M65" i="2"/>
  <c r="L65" i="2"/>
  <c r="K65" i="2"/>
  <c r="J65" i="2"/>
  <c r="O64" i="2"/>
  <c r="N64" i="2"/>
  <c r="M64" i="2"/>
  <c r="L64" i="2"/>
  <c r="K64" i="2"/>
  <c r="J64" i="2"/>
  <c r="O63" i="2"/>
  <c r="N63" i="2"/>
  <c r="M63" i="2"/>
  <c r="L63" i="2"/>
  <c r="J63" i="2"/>
  <c r="O62" i="2"/>
  <c r="N62" i="2"/>
  <c r="M62" i="2"/>
  <c r="L62" i="2"/>
  <c r="K62" i="2"/>
  <c r="J62" i="2"/>
  <c r="O61" i="2"/>
  <c r="N61" i="2"/>
  <c r="M61" i="2"/>
  <c r="L61" i="2"/>
  <c r="K61" i="2"/>
  <c r="J61" i="2"/>
  <c r="K63" i="2"/>
  <c r="K43" i="2"/>
  <c r="L43" i="2"/>
  <c r="M43" i="2"/>
  <c r="N43" i="2"/>
  <c r="O43" i="2"/>
  <c r="K44" i="2"/>
  <c r="L44" i="2"/>
  <c r="M44" i="2"/>
  <c r="N44" i="2"/>
  <c r="O44" i="2"/>
  <c r="K45" i="2"/>
  <c r="L45" i="2"/>
  <c r="M45" i="2"/>
  <c r="N45" i="2"/>
  <c r="O45" i="2"/>
  <c r="K46" i="2"/>
  <c r="L46" i="2"/>
  <c r="M46" i="2"/>
  <c r="N46" i="2"/>
  <c r="O46" i="2"/>
  <c r="K47" i="2"/>
  <c r="L47" i="2"/>
  <c r="M47" i="2"/>
  <c r="N47" i="2"/>
  <c r="K48" i="2"/>
  <c r="L48" i="2"/>
  <c r="M48" i="2"/>
  <c r="N48" i="2"/>
  <c r="O48" i="2"/>
  <c r="K49" i="2"/>
  <c r="L49" i="2"/>
  <c r="M49" i="2"/>
  <c r="N49" i="2"/>
  <c r="O49" i="2"/>
  <c r="K50" i="2"/>
  <c r="L50" i="2"/>
  <c r="M50" i="2"/>
  <c r="N50" i="2"/>
  <c r="O50" i="2"/>
  <c r="K51" i="2"/>
  <c r="L51" i="2"/>
  <c r="M51" i="2"/>
  <c r="N51" i="2"/>
  <c r="O51" i="2"/>
  <c r="K52" i="2"/>
  <c r="L52" i="2"/>
  <c r="M52" i="2"/>
  <c r="N52" i="2"/>
  <c r="O52" i="2"/>
  <c r="K53" i="2"/>
  <c r="L53" i="2"/>
  <c r="M53" i="2"/>
  <c r="N53" i="2"/>
  <c r="O53" i="2"/>
  <c r="K54" i="2"/>
  <c r="L54" i="2"/>
  <c r="M54" i="2"/>
  <c r="N54" i="2"/>
  <c r="O54" i="2"/>
  <c r="J44" i="2"/>
  <c r="J45" i="2"/>
  <c r="J46" i="2"/>
  <c r="J47" i="2"/>
  <c r="J48" i="2"/>
  <c r="J49" i="2"/>
  <c r="J50" i="2"/>
  <c r="J51" i="2"/>
  <c r="J52" i="2"/>
  <c r="J53" i="2"/>
  <c r="J54" i="2"/>
  <c r="J43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67" i="2"/>
  <c r="E67" i="2"/>
  <c r="F67" i="2"/>
  <c r="G67" i="2"/>
  <c r="H67" i="2"/>
  <c r="D68" i="2"/>
  <c r="E68" i="2"/>
  <c r="F68" i="2"/>
  <c r="G68" i="2"/>
  <c r="H68" i="2"/>
  <c r="D69" i="2"/>
  <c r="E69" i="2"/>
  <c r="F69" i="2"/>
  <c r="G69" i="2"/>
  <c r="H69" i="2"/>
  <c r="D70" i="2"/>
  <c r="E70" i="2"/>
  <c r="F70" i="2"/>
  <c r="G70" i="2"/>
  <c r="H70" i="2"/>
  <c r="D71" i="2"/>
  <c r="E71" i="2"/>
  <c r="F71" i="2"/>
  <c r="G71" i="2"/>
  <c r="H71" i="2"/>
  <c r="D72" i="2"/>
  <c r="E72" i="2"/>
  <c r="F72" i="2"/>
  <c r="G72" i="2"/>
  <c r="H72" i="2"/>
  <c r="C62" i="2"/>
  <c r="C63" i="2"/>
  <c r="C64" i="2"/>
  <c r="C65" i="2"/>
  <c r="C66" i="2"/>
  <c r="C67" i="2"/>
  <c r="C68" i="2"/>
  <c r="C69" i="2"/>
  <c r="C70" i="2"/>
  <c r="C71" i="2"/>
  <c r="C72" i="2"/>
  <c r="C61" i="2"/>
  <c r="C44" i="2"/>
  <c r="D44" i="2"/>
  <c r="E44" i="2"/>
  <c r="F44" i="2"/>
  <c r="G44" i="2"/>
  <c r="H44" i="2"/>
  <c r="C45" i="2"/>
  <c r="D45" i="2"/>
  <c r="E45" i="2"/>
  <c r="F45" i="2"/>
  <c r="G45" i="2"/>
  <c r="H45" i="2"/>
  <c r="C46" i="2"/>
  <c r="D46" i="2"/>
  <c r="E46" i="2"/>
  <c r="F46" i="2"/>
  <c r="G46" i="2"/>
  <c r="H46" i="2"/>
  <c r="C47" i="2"/>
  <c r="D47" i="2"/>
  <c r="E47" i="2"/>
  <c r="F47" i="2"/>
  <c r="G47" i="2"/>
  <c r="H47" i="2"/>
  <c r="C48" i="2"/>
  <c r="D48" i="2"/>
  <c r="E48" i="2"/>
  <c r="F48" i="2"/>
  <c r="G48" i="2"/>
  <c r="H48" i="2"/>
  <c r="C49" i="2"/>
  <c r="D49" i="2"/>
  <c r="E49" i="2"/>
  <c r="F49" i="2"/>
  <c r="G49" i="2"/>
  <c r="H49" i="2"/>
  <c r="C50" i="2"/>
  <c r="D50" i="2"/>
  <c r="E50" i="2"/>
  <c r="F50" i="2"/>
  <c r="G50" i="2"/>
  <c r="H50" i="2"/>
  <c r="C51" i="2"/>
  <c r="D51" i="2"/>
  <c r="E51" i="2"/>
  <c r="F51" i="2"/>
  <c r="G51" i="2"/>
  <c r="H51" i="2"/>
  <c r="C52" i="2"/>
  <c r="D52" i="2"/>
  <c r="E52" i="2"/>
  <c r="F52" i="2"/>
  <c r="G52" i="2"/>
  <c r="H52" i="2"/>
  <c r="C53" i="2"/>
  <c r="D53" i="2"/>
  <c r="E53" i="2"/>
  <c r="F53" i="2"/>
  <c r="G53" i="2"/>
  <c r="H53" i="2"/>
  <c r="C54" i="2"/>
  <c r="D54" i="2"/>
  <c r="E54" i="2"/>
  <c r="F54" i="2"/>
  <c r="G54" i="2"/>
  <c r="H54" i="2"/>
  <c r="D43" i="2"/>
  <c r="E43" i="2"/>
  <c r="F43" i="2"/>
  <c r="G43" i="2"/>
  <c r="H43" i="2"/>
  <c r="C43" i="2"/>
  <c r="K25" i="2"/>
  <c r="L25" i="2"/>
  <c r="M25" i="2"/>
  <c r="N25" i="2"/>
  <c r="O25" i="2"/>
  <c r="K26" i="2"/>
  <c r="L26" i="2"/>
  <c r="M26" i="2"/>
  <c r="N26" i="2"/>
  <c r="O26" i="2"/>
  <c r="K27" i="2"/>
  <c r="L27" i="2"/>
  <c r="M27" i="2"/>
  <c r="N27" i="2"/>
  <c r="O27" i="2"/>
  <c r="K28" i="2"/>
  <c r="L28" i="2"/>
  <c r="M28" i="2"/>
  <c r="N28" i="2"/>
  <c r="K29" i="2"/>
  <c r="L29" i="2"/>
  <c r="M29" i="2"/>
  <c r="N29" i="2"/>
  <c r="K30" i="2"/>
  <c r="L30" i="2"/>
  <c r="M30" i="2"/>
  <c r="N30" i="2"/>
  <c r="K31" i="2"/>
  <c r="L31" i="2"/>
  <c r="M31" i="2"/>
  <c r="N31" i="2"/>
  <c r="O31" i="2"/>
  <c r="K32" i="2"/>
  <c r="L32" i="2"/>
  <c r="M32" i="2"/>
  <c r="N32" i="2"/>
  <c r="O32" i="2"/>
  <c r="K33" i="2"/>
  <c r="L33" i="2"/>
  <c r="M33" i="2"/>
  <c r="N33" i="2"/>
  <c r="O33" i="2"/>
  <c r="K34" i="2"/>
  <c r="L34" i="2"/>
  <c r="M34" i="2"/>
  <c r="N34" i="2"/>
  <c r="O34" i="2"/>
  <c r="K35" i="2"/>
  <c r="L35" i="2"/>
  <c r="M35" i="2"/>
  <c r="N35" i="2"/>
  <c r="O35" i="2"/>
  <c r="K36" i="2"/>
  <c r="L36" i="2"/>
  <c r="M36" i="2"/>
  <c r="N36" i="2"/>
  <c r="O36" i="2"/>
  <c r="J26" i="2"/>
  <c r="J27" i="2"/>
  <c r="J28" i="2"/>
  <c r="J29" i="2"/>
  <c r="J30" i="2"/>
  <c r="J31" i="2"/>
  <c r="J32" i="2"/>
  <c r="J33" i="2"/>
  <c r="J34" i="2"/>
  <c r="J35" i="2"/>
  <c r="J36" i="2"/>
  <c r="J25" i="2"/>
  <c r="C15" i="2" l="1"/>
  <c r="J15" i="2"/>
  <c r="M15" i="2"/>
  <c r="H15" i="2"/>
  <c r="O15" i="2"/>
  <c r="F15" i="2"/>
  <c r="K15" i="2"/>
  <c r="D15" i="2"/>
  <c r="E15" i="2"/>
  <c r="G15" i="2"/>
  <c r="G91" i="2"/>
  <c r="N91" i="2"/>
  <c r="L15" i="2"/>
  <c r="N15" i="2"/>
  <c r="H91" i="2"/>
  <c r="J73" i="2"/>
  <c r="O73" i="2"/>
  <c r="F91" i="2"/>
  <c r="M91" i="2"/>
  <c r="C55" i="2"/>
  <c r="D91" i="2"/>
  <c r="K91" i="2"/>
  <c r="L73" i="2"/>
  <c r="E91" i="2"/>
  <c r="L91" i="2"/>
  <c r="M73" i="2"/>
  <c r="H73" i="2"/>
  <c r="E73" i="2"/>
  <c r="G73" i="2"/>
  <c r="D73" i="2"/>
  <c r="F73" i="2"/>
  <c r="O55" i="2"/>
  <c r="N73" i="2"/>
  <c r="O91" i="2"/>
  <c r="J91" i="2"/>
  <c r="C91" i="2"/>
  <c r="K73" i="2"/>
  <c r="J55" i="2"/>
  <c r="C73" i="2"/>
  <c r="K55" i="2"/>
  <c r="L55" i="2"/>
  <c r="J37" i="2"/>
  <c r="M55" i="2"/>
  <c r="N55" i="2"/>
  <c r="H55" i="2"/>
  <c r="G55" i="2"/>
  <c r="F55" i="2"/>
  <c r="E55" i="2"/>
  <c r="D55" i="2"/>
  <c r="O37" i="2"/>
  <c r="N37" i="2"/>
  <c r="M37" i="2"/>
  <c r="L37" i="2"/>
  <c r="K37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C26" i="2"/>
  <c r="C27" i="2"/>
  <c r="C28" i="2"/>
  <c r="C29" i="2"/>
  <c r="C30" i="2"/>
  <c r="C31" i="2"/>
  <c r="C32" i="2"/>
  <c r="C33" i="2"/>
  <c r="C34" i="2"/>
  <c r="C35" i="2"/>
  <c r="C36" i="2"/>
  <c r="C25" i="2"/>
  <c r="F37" i="2" l="1"/>
  <c r="H37" i="2"/>
  <c r="E37" i="2"/>
  <c r="G37" i="2"/>
  <c r="D37" i="2"/>
  <c r="C37" i="2"/>
</calcChain>
</file>

<file path=xl/sharedStrings.xml><?xml version="1.0" encoding="utf-8"?>
<sst xmlns="http://schemas.openxmlformats.org/spreadsheetml/2006/main" count="318" uniqueCount="20">
  <si>
    <t>Año</t>
  </si>
  <si>
    <t>Mes</t>
  </si>
  <si>
    <t>Importe</t>
  </si>
  <si>
    <t>Número</t>
  </si>
  <si>
    <t>Tipo</t>
  </si>
  <si>
    <t>PCP</t>
  </si>
  <si>
    <t>PMP</t>
  </si>
  <si>
    <t>PLMP</t>
  </si>
  <si>
    <t>PH</t>
  </si>
  <si>
    <t>Distribución Mensual</t>
  </si>
  <si>
    <t>Total</t>
  </si>
  <si>
    <t>Resumen por Año</t>
  </si>
  <si>
    <t>Préstamo</t>
  </si>
  <si>
    <t>Instituto de Pensiones del Estado de Jalisco</t>
  </si>
  <si>
    <t>Estudios Económicos Actuariales y Presupuesto</t>
  </si>
  <si>
    <t>Histórico de Préstamos</t>
  </si>
  <si>
    <t>Préstamo a Corto Plazo (PCP)</t>
  </si>
  <si>
    <t>Préstamo a Mediano Plazo (PMP)</t>
  </si>
  <si>
    <t>Préstamo de Liquidez a Mediano Plazo (PLMP)</t>
  </si>
  <si>
    <t>Préstamo Hipotecario (PH)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</si>
</sst>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4"/>
      <color theme="7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i/>
      <sz val="12"/>
      <color theme="7"/>
      <name val="Calibri"/>
      <family val="2"/>
      <scheme val="minor"/>
    </font>
    <font>
      <b/>
      <i/>
      <sz val="12"/>
      <color theme="6" tint="-0.499984740745262"/>
      <name val="Calibri"/>
      <family val="2"/>
      <scheme val="minor"/>
    </font>
    <font>
      <b/>
      <i/>
      <sz val="12"/>
      <color theme="9" tint="-0.249977111117893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0" xfId="0" applyFont="1" applyAlignment="1">
      <alignment horizontal="centerContinuous" vertical="center"/>
    </xf>
    <xf numFmtId="164" fontId="0" fillId="0" borderId="0" xfId="1" applyNumberFormat="1" applyFont="1"/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" fontId="2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" fontId="0" fillId="4" borderId="1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1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43" fontId="13" fillId="0" borderId="0" xfId="1" applyFont="1"/>
    <xf numFmtId="43" fontId="14" fillId="0" borderId="0" xfId="1" applyFont="1"/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7"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152400</xdr:colOff>
      <xdr:row>0</xdr:row>
      <xdr:rowOff>104775</xdr:rowOff>
    </xdr:from>
    <xdr:to>
      <xdr:col>15</xdr:col>
      <xdr:colOff>1108069</xdr:colOff>
      <xdr:row>4</xdr:row>
      <xdr:rowOff>132630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5A2260-2972-4EF3-9358-A2E41BE86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3025" y="104775"/>
          <a:ext cx="1841494" cy="77080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D_préstamos" displayName="BD_préstamos" ref="A1:E277" totalsRowShown="0" headerRowDxfId="6" dataDxfId="5" headerRowCellStyle="Millares">
  <autoFilter ref="A1:E277" xr:uid="{00000000-0009-0000-0100-000001000000}"/>
  <tableColumns count="5">
    <tableColumn id="1" xr3:uid="{00000000-0010-0000-0000-000001000000}" name="Año" dataDxfId="4"/>
    <tableColumn id="2" xr3:uid="{00000000-0010-0000-0000-000002000000}" name="Mes" dataDxfId="3"/>
    <tableColumn id="3" xr3:uid="{00000000-0010-0000-0000-000003000000}" name="Tipo" dataDxfId="2"/>
    <tableColumn id="4" xr3:uid="{00000000-0010-0000-0000-000004000000}" name="Importe" dataDxfId="1" dataCellStyle="Millares"/>
    <tableColumn id="5" xr3:uid="{00000000-0010-0000-0000-000005000000}" name="Número" dataDxfId="0" dataCellStyle="Millares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7"/>
  <sheetViews>
    <sheetView showGridLines="0" topLeftCell="A251" workbookViewId="0">
      <selection activeCell="D274" sqref="D274"/>
    </sheetView>
  </sheetViews>
  <sheetFormatPr baseColWidth="10" defaultRowHeight="14.4" x14ac:dyDescent="0.3"/>
  <cols>
    <col min="1" max="3" width="10.88671875" style="2"/>
    <col min="4" max="4" width="16.109375" style="1" bestFit="1" customWidth="1"/>
  </cols>
  <sheetData>
    <row r="1" spans="1:5" x14ac:dyDescent="0.3">
      <c r="A1" s="3" t="s">
        <v>0</v>
      </c>
      <c r="B1" s="3" t="s">
        <v>1</v>
      </c>
      <c r="C1" s="3" t="s">
        <v>4</v>
      </c>
      <c r="D1" s="4" t="s">
        <v>2</v>
      </c>
      <c r="E1" s="3" t="s">
        <v>3</v>
      </c>
    </row>
    <row r="2" spans="1:5" x14ac:dyDescent="0.3">
      <c r="A2" s="2">
        <v>2016</v>
      </c>
      <c r="B2" s="2">
        <v>1</v>
      </c>
      <c r="C2" s="2" t="s">
        <v>5</v>
      </c>
      <c r="D2" s="1">
        <v>525753570.62</v>
      </c>
      <c r="E2" s="13">
        <v>9856</v>
      </c>
    </row>
    <row r="3" spans="1:5" x14ac:dyDescent="0.3">
      <c r="A3" s="2">
        <v>2016</v>
      </c>
      <c r="B3" s="2">
        <v>1</v>
      </c>
      <c r="C3" s="2" t="s">
        <v>8</v>
      </c>
      <c r="D3" s="1">
        <v>3266616.15</v>
      </c>
      <c r="E3" s="13">
        <v>5</v>
      </c>
    </row>
    <row r="4" spans="1:5" x14ac:dyDescent="0.3">
      <c r="A4" s="2">
        <v>2016</v>
      </c>
      <c r="B4" s="2">
        <v>1</v>
      </c>
      <c r="C4" s="2" t="s">
        <v>7</v>
      </c>
      <c r="D4" s="1">
        <v>10841887.0397</v>
      </c>
      <c r="E4" s="13">
        <v>40</v>
      </c>
    </row>
    <row r="5" spans="1:5" x14ac:dyDescent="0.3">
      <c r="A5" s="2">
        <v>2016</v>
      </c>
      <c r="B5" s="2">
        <v>1</v>
      </c>
      <c r="C5" s="2" t="s">
        <v>6</v>
      </c>
      <c r="D5" s="1">
        <v>11590910.99</v>
      </c>
      <c r="E5" s="13">
        <v>77</v>
      </c>
    </row>
    <row r="6" spans="1:5" x14ac:dyDescent="0.3">
      <c r="A6" s="2">
        <v>2016</v>
      </c>
      <c r="B6" s="2">
        <v>2</v>
      </c>
      <c r="C6" s="2" t="s">
        <v>5</v>
      </c>
      <c r="D6" s="1">
        <v>598516666.71000004</v>
      </c>
      <c r="E6" s="13">
        <v>11265</v>
      </c>
    </row>
    <row r="7" spans="1:5" x14ac:dyDescent="0.3">
      <c r="A7" s="2">
        <v>2016</v>
      </c>
      <c r="B7" s="2">
        <v>2</v>
      </c>
      <c r="C7" s="2" t="s">
        <v>8</v>
      </c>
      <c r="D7" s="1">
        <v>35012402.399999999</v>
      </c>
      <c r="E7" s="13">
        <v>65</v>
      </c>
    </row>
    <row r="8" spans="1:5" x14ac:dyDescent="0.3">
      <c r="A8" s="2">
        <v>2016</v>
      </c>
      <c r="B8" s="2">
        <v>2</v>
      </c>
      <c r="C8" s="2" t="s">
        <v>7</v>
      </c>
      <c r="D8" s="1">
        <v>30349000.75</v>
      </c>
      <c r="E8" s="13">
        <v>117</v>
      </c>
    </row>
    <row r="9" spans="1:5" x14ac:dyDescent="0.3">
      <c r="A9" s="2">
        <v>2016</v>
      </c>
      <c r="B9" s="2">
        <v>2</v>
      </c>
      <c r="C9" s="2" t="s">
        <v>6</v>
      </c>
      <c r="D9" s="1">
        <v>16542793</v>
      </c>
      <c r="E9" s="13">
        <v>106</v>
      </c>
    </row>
    <row r="10" spans="1:5" x14ac:dyDescent="0.3">
      <c r="A10" s="2">
        <v>2016</v>
      </c>
      <c r="B10" s="2">
        <v>3</v>
      </c>
      <c r="C10" s="2" t="s">
        <v>5</v>
      </c>
      <c r="D10" s="1">
        <v>440660085.81</v>
      </c>
      <c r="E10" s="13">
        <v>8476</v>
      </c>
    </row>
    <row r="11" spans="1:5" x14ac:dyDescent="0.3">
      <c r="A11" s="2">
        <v>2016</v>
      </c>
      <c r="B11" s="2">
        <v>3</v>
      </c>
      <c r="C11" s="2" t="s">
        <v>8</v>
      </c>
      <c r="D11" s="1">
        <v>47484824.939999998</v>
      </c>
      <c r="E11" s="13">
        <v>95</v>
      </c>
    </row>
    <row r="12" spans="1:5" x14ac:dyDescent="0.3">
      <c r="A12" s="2">
        <v>2016</v>
      </c>
      <c r="B12" s="2">
        <v>3</v>
      </c>
      <c r="C12" s="2" t="s">
        <v>7</v>
      </c>
      <c r="D12" s="1">
        <v>54107354.450000003</v>
      </c>
      <c r="E12" s="13">
        <v>231</v>
      </c>
    </row>
    <row r="13" spans="1:5" x14ac:dyDescent="0.3">
      <c r="A13" s="2">
        <v>2016</v>
      </c>
      <c r="B13" s="2">
        <v>3</v>
      </c>
      <c r="C13" s="2" t="s">
        <v>6</v>
      </c>
      <c r="D13" s="1">
        <v>7095266</v>
      </c>
      <c r="E13" s="13">
        <v>49</v>
      </c>
    </row>
    <row r="14" spans="1:5" x14ac:dyDescent="0.3">
      <c r="A14" s="2">
        <v>2016</v>
      </c>
      <c r="B14" s="2">
        <v>4</v>
      </c>
      <c r="C14" s="2" t="s">
        <v>5</v>
      </c>
      <c r="D14" s="1">
        <v>691196169.89999998</v>
      </c>
      <c r="E14" s="13">
        <v>13033</v>
      </c>
    </row>
    <row r="15" spans="1:5" x14ac:dyDescent="0.3">
      <c r="A15" s="2">
        <v>2016</v>
      </c>
      <c r="B15" s="2">
        <v>4</v>
      </c>
      <c r="C15" s="2" t="s">
        <v>8</v>
      </c>
      <c r="D15" s="1">
        <v>57978601.590000004</v>
      </c>
      <c r="E15" s="13">
        <v>114</v>
      </c>
    </row>
    <row r="16" spans="1:5" x14ac:dyDescent="0.3">
      <c r="A16" s="2">
        <v>2016</v>
      </c>
      <c r="B16" s="2">
        <v>4</v>
      </c>
      <c r="C16" s="2" t="s">
        <v>7</v>
      </c>
      <c r="D16" s="1">
        <v>55013185.719999999</v>
      </c>
      <c r="E16" s="13">
        <v>224</v>
      </c>
    </row>
    <row r="17" spans="1:5" x14ac:dyDescent="0.3">
      <c r="A17" s="2">
        <v>2016</v>
      </c>
      <c r="B17" s="2">
        <v>4</v>
      </c>
      <c r="C17" s="2" t="s">
        <v>6</v>
      </c>
      <c r="D17" s="1">
        <v>11404214</v>
      </c>
      <c r="E17" s="13">
        <v>74</v>
      </c>
    </row>
    <row r="18" spans="1:5" x14ac:dyDescent="0.3">
      <c r="A18" s="2">
        <v>2016</v>
      </c>
      <c r="B18" s="2">
        <v>5</v>
      </c>
      <c r="C18" s="2" t="s">
        <v>5</v>
      </c>
      <c r="D18" s="1">
        <v>604905771.25</v>
      </c>
      <c r="E18" s="13">
        <v>11308</v>
      </c>
    </row>
    <row r="19" spans="1:5" x14ac:dyDescent="0.3">
      <c r="A19" s="2">
        <v>2016</v>
      </c>
      <c r="B19" s="2">
        <v>5</v>
      </c>
      <c r="C19" s="2" t="s">
        <v>8</v>
      </c>
      <c r="D19" s="1">
        <v>59671402.899999999</v>
      </c>
      <c r="E19" s="13">
        <v>114</v>
      </c>
    </row>
    <row r="20" spans="1:5" x14ac:dyDescent="0.3">
      <c r="A20" s="2">
        <v>2016</v>
      </c>
      <c r="B20" s="2">
        <v>5</v>
      </c>
      <c r="C20" s="2" t="s">
        <v>7</v>
      </c>
      <c r="D20" s="1">
        <v>61711918.054300003</v>
      </c>
      <c r="E20" s="13">
        <v>257</v>
      </c>
    </row>
    <row r="21" spans="1:5" x14ac:dyDescent="0.3">
      <c r="A21" s="2">
        <v>2016</v>
      </c>
      <c r="B21" s="2">
        <v>5</v>
      </c>
      <c r="C21" s="2" t="s">
        <v>6</v>
      </c>
      <c r="D21" s="1">
        <v>16356638.119999999</v>
      </c>
      <c r="E21" s="13">
        <v>126</v>
      </c>
    </row>
    <row r="22" spans="1:5" x14ac:dyDescent="0.3">
      <c r="A22" s="2">
        <v>2016</v>
      </c>
      <c r="B22" s="2">
        <v>6</v>
      </c>
      <c r="C22" s="2" t="s">
        <v>5</v>
      </c>
      <c r="D22" s="1">
        <v>589985029.53999996</v>
      </c>
      <c r="E22" s="13">
        <v>11303</v>
      </c>
    </row>
    <row r="23" spans="1:5" x14ac:dyDescent="0.3">
      <c r="A23" s="2">
        <v>2016</v>
      </c>
      <c r="B23" s="2">
        <v>6</v>
      </c>
      <c r="C23" s="2" t="s">
        <v>8</v>
      </c>
      <c r="D23" s="1">
        <v>103253045.31</v>
      </c>
      <c r="E23" s="13">
        <v>198</v>
      </c>
    </row>
    <row r="24" spans="1:5" x14ac:dyDescent="0.3">
      <c r="A24" s="2">
        <v>2016</v>
      </c>
      <c r="B24" s="2">
        <v>6</v>
      </c>
      <c r="C24" s="2" t="s">
        <v>7</v>
      </c>
      <c r="D24" s="1">
        <v>78877952.721799999</v>
      </c>
      <c r="E24" s="13">
        <v>337</v>
      </c>
    </row>
    <row r="25" spans="1:5" x14ac:dyDescent="0.3">
      <c r="A25" s="2">
        <v>2016</v>
      </c>
      <c r="B25" s="2">
        <v>6</v>
      </c>
      <c r="C25" s="2" t="s">
        <v>6</v>
      </c>
      <c r="D25" s="1">
        <v>13012143</v>
      </c>
      <c r="E25" s="13">
        <v>85</v>
      </c>
    </row>
    <row r="26" spans="1:5" x14ac:dyDescent="0.3">
      <c r="A26" s="2">
        <v>2016</v>
      </c>
      <c r="B26" s="2">
        <v>7</v>
      </c>
      <c r="C26" s="2" t="s">
        <v>5</v>
      </c>
      <c r="D26" s="1">
        <v>593237192.53999996</v>
      </c>
      <c r="E26" s="13">
        <v>11374</v>
      </c>
    </row>
    <row r="27" spans="1:5" x14ac:dyDescent="0.3">
      <c r="A27" s="2">
        <v>2016</v>
      </c>
      <c r="B27" s="2">
        <v>7</v>
      </c>
      <c r="C27" s="2" t="s">
        <v>8</v>
      </c>
      <c r="D27" s="1">
        <v>86171325.180000007</v>
      </c>
      <c r="E27" s="13">
        <v>161</v>
      </c>
    </row>
    <row r="28" spans="1:5" x14ac:dyDescent="0.3">
      <c r="A28" s="2">
        <v>2016</v>
      </c>
      <c r="B28" s="2">
        <v>7</v>
      </c>
      <c r="C28" s="2" t="s">
        <v>7</v>
      </c>
      <c r="D28" s="1">
        <v>68000660.742300004</v>
      </c>
      <c r="E28" s="13">
        <v>277</v>
      </c>
    </row>
    <row r="29" spans="1:5" x14ac:dyDescent="0.3">
      <c r="A29" s="2">
        <v>2016</v>
      </c>
      <c r="B29" s="2">
        <v>7</v>
      </c>
      <c r="C29" s="2" t="s">
        <v>6</v>
      </c>
      <c r="D29" s="1">
        <v>14080841</v>
      </c>
      <c r="E29" s="13">
        <v>91</v>
      </c>
    </row>
    <row r="30" spans="1:5" x14ac:dyDescent="0.3">
      <c r="A30" s="2">
        <v>2016</v>
      </c>
      <c r="B30" s="2">
        <v>8</v>
      </c>
      <c r="C30" s="2" t="s">
        <v>5</v>
      </c>
      <c r="D30" s="1">
        <v>572361890.61000001</v>
      </c>
      <c r="E30" s="13">
        <v>10461</v>
      </c>
    </row>
    <row r="31" spans="1:5" x14ac:dyDescent="0.3">
      <c r="A31" s="2">
        <v>2016</v>
      </c>
      <c r="B31" s="2">
        <v>8</v>
      </c>
      <c r="C31" s="2" t="s">
        <v>8</v>
      </c>
      <c r="D31" s="1">
        <v>96561519.629999995</v>
      </c>
      <c r="E31" s="13">
        <v>186</v>
      </c>
    </row>
    <row r="32" spans="1:5" x14ac:dyDescent="0.3">
      <c r="A32" s="2">
        <v>2016</v>
      </c>
      <c r="B32" s="2">
        <v>8</v>
      </c>
      <c r="C32" s="2" t="s">
        <v>7</v>
      </c>
      <c r="D32" s="1">
        <v>74922831.827199996</v>
      </c>
      <c r="E32" s="13">
        <v>328</v>
      </c>
    </row>
    <row r="33" spans="1:5" x14ac:dyDescent="0.3">
      <c r="A33" s="2">
        <v>2016</v>
      </c>
      <c r="B33" s="2">
        <v>8</v>
      </c>
      <c r="C33" s="2" t="s">
        <v>6</v>
      </c>
      <c r="D33" s="1">
        <v>15353977</v>
      </c>
      <c r="E33" s="13">
        <v>94</v>
      </c>
    </row>
    <row r="34" spans="1:5" x14ac:dyDescent="0.3">
      <c r="A34" s="2">
        <v>2016</v>
      </c>
      <c r="B34" s="2">
        <v>9</v>
      </c>
      <c r="C34" s="2" t="s">
        <v>5</v>
      </c>
      <c r="D34" s="1">
        <v>519653248.5</v>
      </c>
      <c r="E34" s="13">
        <v>9809</v>
      </c>
    </row>
    <row r="35" spans="1:5" x14ac:dyDescent="0.3">
      <c r="A35" s="2">
        <v>2016</v>
      </c>
      <c r="B35" s="2">
        <v>9</v>
      </c>
      <c r="C35" s="2" t="s">
        <v>8</v>
      </c>
      <c r="D35" s="1">
        <v>77718942.340000004</v>
      </c>
      <c r="E35" s="13">
        <v>149</v>
      </c>
    </row>
    <row r="36" spans="1:5" x14ac:dyDescent="0.3">
      <c r="A36" s="2">
        <v>2016</v>
      </c>
      <c r="B36" s="2">
        <v>9</v>
      </c>
      <c r="C36" s="2" t="s">
        <v>7</v>
      </c>
      <c r="D36" s="1">
        <v>71328239.459999993</v>
      </c>
      <c r="E36" s="13">
        <v>282</v>
      </c>
    </row>
    <row r="37" spans="1:5" x14ac:dyDescent="0.3">
      <c r="A37" s="2">
        <v>2016</v>
      </c>
      <c r="B37" s="2">
        <v>9</v>
      </c>
      <c r="C37" s="2" t="s">
        <v>6</v>
      </c>
      <c r="D37" s="1">
        <v>10319855</v>
      </c>
      <c r="E37" s="13">
        <v>63</v>
      </c>
    </row>
    <row r="38" spans="1:5" x14ac:dyDescent="0.3">
      <c r="A38" s="2">
        <v>2016</v>
      </c>
      <c r="B38" s="2">
        <v>10</v>
      </c>
      <c r="C38" s="2" t="s">
        <v>5</v>
      </c>
      <c r="D38" s="1">
        <v>572711023.92999995</v>
      </c>
      <c r="E38" s="13">
        <v>10663</v>
      </c>
    </row>
    <row r="39" spans="1:5" x14ac:dyDescent="0.3">
      <c r="A39" s="2">
        <v>2016</v>
      </c>
      <c r="B39" s="2">
        <v>10</v>
      </c>
      <c r="C39" s="2" t="s">
        <v>8</v>
      </c>
      <c r="D39" s="1">
        <v>86406145.189999998</v>
      </c>
      <c r="E39" s="13">
        <v>166</v>
      </c>
    </row>
    <row r="40" spans="1:5" x14ac:dyDescent="0.3">
      <c r="A40" s="2">
        <v>2016</v>
      </c>
      <c r="B40" s="2">
        <v>10</v>
      </c>
      <c r="C40" s="2" t="s">
        <v>7</v>
      </c>
      <c r="D40" s="1">
        <v>70440494.785400003</v>
      </c>
      <c r="E40" s="13">
        <v>311</v>
      </c>
    </row>
    <row r="41" spans="1:5" x14ac:dyDescent="0.3">
      <c r="A41" s="2">
        <v>2016</v>
      </c>
      <c r="B41" s="2">
        <v>10</v>
      </c>
      <c r="C41" s="2" t="s">
        <v>6</v>
      </c>
      <c r="D41" s="1">
        <v>11685561</v>
      </c>
      <c r="E41" s="13">
        <v>67</v>
      </c>
    </row>
    <row r="42" spans="1:5" x14ac:dyDescent="0.3">
      <c r="A42" s="2">
        <v>2016</v>
      </c>
      <c r="B42" s="2">
        <v>11</v>
      </c>
      <c r="C42" s="2" t="s">
        <v>5</v>
      </c>
      <c r="D42" s="1">
        <v>594472494.88</v>
      </c>
      <c r="E42" s="13">
        <v>10950</v>
      </c>
    </row>
    <row r="43" spans="1:5" x14ac:dyDescent="0.3">
      <c r="A43" s="2">
        <v>2016</v>
      </c>
      <c r="B43" s="2">
        <v>11</v>
      </c>
      <c r="C43" s="2" t="s">
        <v>8</v>
      </c>
      <c r="D43" s="1">
        <v>94805966.980000004</v>
      </c>
      <c r="E43" s="13">
        <v>176</v>
      </c>
    </row>
    <row r="44" spans="1:5" x14ac:dyDescent="0.3">
      <c r="A44" s="2">
        <v>2016</v>
      </c>
      <c r="B44" s="2">
        <v>11</v>
      </c>
      <c r="C44" s="2" t="s">
        <v>7</v>
      </c>
      <c r="D44" s="1">
        <v>72584559.833199993</v>
      </c>
      <c r="E44" s="13">
        <v>305</v>
      </c>
    </row>
    <row r="45" spans="1:5" x14ac:dyDescent="0.3">
      <c r="A45" s="2">
        <v>2016</v>
      </c>
      <c r="B45" s="2">
        <v>11</v>
      </c>
      <c r="C45" s="2" t="s">
        <v>6</v>
      </c>
      <c r="D45" s="1">
        <v>16000208</v>
      </c>
      <c r="E45" s="13">
        <v>91</v>
      </c>
    </row>
    <row r="46" spans="1:5" x14ac:dyDescent="0.3">
      <c r="A46" s="2">
        <v>2016</v>
      </c>
      <c r="B46" s="2">
        <v>12</v>
      </c>
      <c r="C46" s="2" t="s">
        <v>5</v>
      </c>
      <c r="D46" s="1">
        <v>324096969.31</v>
      </c>
      <c r="E46" s="13">
        <v>6013</v>
      </c>
    </row>
    <row r="47" spans="1:5" x14ac:dyDescent="0.3">
      <c r="A47" s="2">
        <v>2016</v>
      </c>
      <c r="B47" s="2">
        <v>12</v>
      </c>
      <c r="C47" s="2" t="s">
        <v>8</v>
      </c>
      <c r="D47" s="1">
        <v>155935730.46000001</v>
      </c>
      <c r="E47" s="13">
        <v>286</v>
      </c>
    </row>
    <row r="48" spans="1:5" x14ac:dyDescent="0.3">
      <c r="A48" s="2">
        <v>2016</v>
      </c>
      <c r="B48" s="2">
        <v>12</v>
      </c>
      <c r="C48" s="2" t="s">
        <v>7</v>
      </c>
      <c r="D48" s="1">
        <v>110163358.37</v>
      </c>
      <c r="E48" s="13">
        <v>476</v>
      </c>
    </row>
    <row r="49" spans="1:5" x14ac:dyDescent="0.3">
      <c r="A49" s="2">
        <v>2016</v>
      </c>
      <c r="B49" s="2">
        <v>12</v>
      </c>
      <c r="C49" s="2" t="s">
        <v>6</v>
      </c>
      <c r="D49" s="1">
        <v>13001399</v>
      </c>
      <c r="E49" s="13">
        <v>74</v>
      </c>
    </row>
    <row r="50" spans="1:5" x14ac:dyDescent="0.3">
      <c r="A50" s="2">
        <v>2017</v>
      </c>
      <c r="B50" s="2">
        <v>1</v>
      </c>
      <c r="C50" s="2" t="s">
        <v>5</v>
      </c>
      <c r="D50" s="1">
        <v>604407593.76999998</v>
      </c>
      <c r="E50" s="13">
        <v>10841</v>
      </c>
    </row>
    <row r="51" spans="1:5" x14ac:dyDescent="0.3">
      <c r="A51" s="2">
        <v>2017</v>
      </c>
      <c r="B51" s="2">
        <v>1</v>
      </c>
      <c r="C51" s="2" t="s">
        <v>8</v>
      </c>
      <c r="D51" s="1">
        <v>8025174.0999999996</v>
      </c>
      <c r="E51" s="13">
        <v>13</v>
      </c>
    </row>
    <row r="52" spans="1:5" x14ac:dyDescent="0.3">
      <c r="A52" s="2">
        <v>2017</v>
      </c>
      <c r="B52" s="2">
        <v>1</v>
      </c>
      <c r="C52" s="2" t="s">
        <v>7</v>
      </c>
      <c r="D52" s="1">
        <v>15601358</v>
      </c>
      <c r="E52" s="13">
        <v>61</v>
      </c>
    </row>
    <row r="53" spans="1:5" x14ac:dyDescent="0.3">
      <c r="A53" s="2">
        <v>2017</v>
      </c>
      <c r="B53" s="2">
        <v>1</v>
      </c>
      <c r="C53" s="2" t="s">
        <v>6</v>
      </c>
      <c r="D53" s="1">
        <v>12452097</v>
      </c>
      <c r="E53" s="13">
        <v>68</v>
      </c>
    </row>
    <row r="54" spans="1:5" x14ac:dyDescent="0.3">
      <c r="A54" s="2">
        <v>2017</v>
      </c>
      <c r="B54" s="2">
        <v>2</v>
      </c>
      <c r="C54" s="2" t="s">
        <v>5</v>
      </c>
      <c r="D54" s="1">
        <v>582212503.53999996</v>
      </c>
      <c r="E54" s="13">
        <v>10422</v>
      </c>
    </row>
    <row r="55" spans="1:5" x14ac:dyDescent="0.3">
      <c r="A55" s="2">
        <v>2017</v>
      </c>
      <c r="B55" s="2">
        <v>2</v>
      </c>
      <c r="C55" s="2" t="s">
        <v>8</v>
      </c>
      <c r="D55" s="1">
        <v>39633481.450000003</v>
      </c>
      <c r="E55" s="13">
        <v>71</v>
      </c>
    </row>
    <row r="56" spans="1:5" x14ac:dyDescent="0.3">
      <c r="A56" s="2">
        <v>2017</v>
      </c>
      <c r="B56" s="2">
        <v>2</v>
      </c>
      <c r="C56" s="2" t="s">
        <v>7</v>
      </c>
      <c r="D56" s="1">
        <v>44779637.372900002</v>
      </c>
      <c r="E56" s="13">
        <v>165</v>
      </c>
    </row>
    <row r="57" spans="1:5" x14ac:dyDescent="0.3">
      <c r="A57" s="2">
        <v>2017</v>
      </c>
      <c r="B57" s="2">
        <v>2</v>
      </c>
      <c r="C57" s="2" t="s">
        <v>6</v>
      </c>
      <c r="D57" s="1">
        <v>11505577</v>
      </c>
      <c r="E57" s="13">
        <v>61</v>
      </c>
    </row>
    <row r="58" spans="1:5" x14ac:dyDescent="0.3">
      <c r="A58" s="2">
        <v>2017</v>
      </c>
      <c r="B58" s="2">
        <v>3</v>
      </c>
      <c r="C58" s="2" t="s">
        <v>5</v>
      </c>
      <c r="D58" s="1">
        <v>651185061.64999998</v>
      </c>
      <c r="E58" s="13">
        <v>12189</v>
      </c>
    </row>
    <row r="59" spans="1:5" x14ac:dyDescent="0.3">
      <c r="A59" s="2">
        <v>2017</v>
      </c>
      <c r="B59" s="2">
        <v>3</v>
      </c>
      <c r="C59" s="2" t="s">
        <v>8</v>
      </c>
      <c r="D59" s="1">
        <v>64842248.039999999</v>
      </c>
      <c r="E59" s="13">
        <v>115</v>
      </c>
    </row>
    <row r="60" spans="1:5" x14ac:dyDescent="0.3">
      <c r="A60" s="2">
        <v>2017</v>
      </c>
      <c r="B60" s="2">
        <v>3</v>
      </c>
      <c r="C60" s="2" t="s">
        <v>7</v>
      </c>
      <c r="D60" s="1">
        <v>89998580.369499996</v>
      </c>
      <c r="E60" s="13">
        <v>326</v>
      </c>
    </row>
    <row r="61" spans="1:5" x14ac:dyDescent="0.3">
      <c r="A61" s="2">
        <v>2017</v>
      </c>
      <c r="B61" s="2">
        <v>3</v>
      </c>
      <c r="C61" s="2" t="s">
        <v>6</v>
      </c>
      <c r="D61" s="1">
        <v>13085810</v>
      </c>
      <c r="E61" s="13">
        <v>79</v>
      </c>
    </row>
    <row r="62" spans="1:5" x14ac:dyDescent="0.3">
      <c r="A62" s="2">
        <v>2017</v>
      </c>
      <c r="B62" s="2">
        <v>4</v>
      </c>
      <c r="C62" s="2" t="s">
        <v>5</v>
      </c>
      <c r="D62" s="1">
        <v>389939649.18000001</v>
      </c>
      <c r="E62" s="13">
        <v>6823</v>
      </c>
    </row>
    <row r="63" spans="1:5" x14ac:dyDescent="0.3">
      <c r="A63" s="2">
        <v>2017</v>
      </c>
      <c r="B63" s="2">
        <v>4</v>
      </c>
      <c r="C63" s="2" t="s">
        <v>8</v>
      </c>
      <c r="D63" s="1">
        <v>34930057.020000003</v>
      </c>
      <c r="E63" s="13">
        <v>64</v>
      </c>
    </row>
    <row r="64" spans="1:5" x14ac:dyDescent="0.3">
      <c r="A64" s="2">
        <v>2017</v>
      </c>
      <c r="B64" s="2">
        <v>4</v>
      </c>
      <c r="C64" s="2" t="s">
        <v>7</v>
      </c>
      <c r="D64" s="1">
        <v>40267639.286300004</v>
      </c>
      <c r="E64" s="13">
        <v>155</v>
      </c>
    </row>
    <row r="65" spans="1:5" x14ac:dyDescent="0.3">
      <c r="A65" s="2">
        <v>2017</v>
      </c>
      <c r="B65" s="2">
        <v>4</v>
      </c>
      <c r="C65" s="2" t="s">
        <v>6</v>
      </c>
      <c r="D65" s="1">
        <v>4488299</v>
      </c>
      <c r="E65" s="13">
        <v>26</v>
      </c>
    </row>
    <row r="66" spans="1:5" x14ac:dyDescent="0.3">
      <c r="A66" s="2">
        <v>2017</v>
      </c>
      <c r="B66" s="2">
        <v>5</v>
      </c>
      <c r="C66" s="2" t="s">
        <v>5</v>
      </c>
      <c r="D66" s="1">
        <v>703461401.48000002</v>
      </c>
      <c r="E66" s="13">
        <v>12492</v>
      </c>
    </row>
    <row r="67" spans="1:5" x14ac:dyDescent="0.3">
      <c r="A67" s="2">
        <v>2017</v>
      </c>
      <c r="B67" s="2">
        <v>5</v>
      </c>
      <c r="C67" s="2" t="s">
        <v>8</v>
      </c>
      <c r="D67" s="1">
        <v>74215649.349999994</v>
      </c>
      <c r="E67" s="13">
        <v>134</v>
      </c>
    </row>
    <row r="68" spans="1:5" x14ac:dyDescent="0.3">
      <c r="A68" s="2">
        <v>2017</v>
      </c>
      <c r="B68" s="2">
        <v>5</v>
      </c>
      <c r="C68" s="2" t="s">
        <v>7</v>
      </c>
      <c r="D68" s="1">
        <v>69484205.3301</v>
      </c>
      <c r="E68" s="13">
        <v>281</v>
      </c>
    </row>
    <row r="69" spans="1:5" x14ac:dyDescent="0.3">
      <c r="A69" s="2">
        <v>2017</v>
      </c>
      <c r="B69" s="2">
        <v>5</v>
      </c>
      <c r="C69" s="2" t="s">
        <v>6</v>
      </c>
      <c r="D69" s="1">
        <v>12951810</v>
      </c>
      <c r="E69" s="13">
        <v>76</v>
      </c>
    </row>
    <row r="70" spans="1:5" x14ac:dyDescent="0.3">
      <c r="A70" s="2">
        <v>2017</v>
      </c>
      <c r="B70" s="2">
        <v>6</v>
      </c>
      <c r="C70" s="2" t="s">
        <v>5</v>
      </c>
      <c r="D70" s="1">
        <v>609001303.73000002</v>
      </c>
      <c r="E70" s="13">
        <v>11244</v>
      </c>
    </row>
    <row r="71" spans="1:5" x14ac:dyDescent="0.3">
      <c r="A71" s="2">
        <v>2017</v>
      </c>
      <c r="B71" s="2">
        <v>6</v>
      </c>
      <c r="C71" s="2" t="s">
        <v>8</v>
      </c>
      <c r="D71" s="1">
        <v>94573890.359999999</v>
      </c>
      <c r="E71" s="13">
        <v>167</v>
      </c>
    </row>
    <row r="72" spans="1:5" x14ac:dyDescent="0.3">
      <c r="A72" s="2">
        <v>2017</v>
      </c>
      <c r="B72" s="2">
        <v>6</v>
      </c>
      <c r="C72" s="2" t="s">
        <v>7</v>
      </c>
      <c r="D72" s="1">
        <v>85240267.808400005</v>
      </c>
      <c r="E72" s="13">
        <v>332</v>
      </c>
    </row>
    <row r="73" spans="1:5" x14ac:dyDescent="0.3">
      <c r="A73" s="2">
        <v>2017</v>
      </c>
      <c r="B73" s="2">
        <v>6</v>
      </c>
      <c r="C73" s="2" t="s">
        <v>6</v>
      </c>
      <c r="D73" s="1">
        <v>8972750</v>
      </c>
      <c r="E73" s="13">
        <v>63</v>
      </c>
    </row>
    <row r="74" spans="1:5" x14ac:dyDescent="0.3">
      <c r="A74" s="2">
        <v>2017</v>
      </c>
      <c r="B74" s="2">
        <v>7</v>
      </c>
      <c r="C74" s="2" t="s">
        <v>5</v>
      </c>
      <c r="D74" s="1">
        <v>592285232.14999998</v>
      </c>
      <c r="E74" s="13">
        <v>10796</v>
      </c>
    </row>
    <row r="75" spans="1:5" x14ac:dyDescent="0.3">
      <c r="A75" s="2">
        <v>2017</v>
      </c>
      <c r="B75" s="2">
        <v>7</v>
      </c>
      <c r="C75" s="2" t="s">
        <v>8</v>
      </c>
      <c r="D75" s="1">
        <v>80217247.959999993</v>
      </c>
      <c r="E75" s="13">
        <v>149</v>
      </c>
    </row>
    <row r="76" spans="1:5" x14ac:dyDescent="0.3">
      <c r="A76" s="2">
        <v>2017</v>
      </c>
      <c r="B76" s="2">
        <v>7</v>
      </c>
      <c r="C76" s="2" t="s">
        <v>7</v>
      </c>
      <c r="D76" s="1">
        <v>89946340.589200005</v>
      </c>
      <c r="E76" s="13">
        <v>358</v>
      </c>
    </row>
    <row r="77" spans="1:5" x14ac:dyDescent="0.3">
      <c r="A77" s="2">
        <v>2017</v>
      </c>
      <c r="B77" s="2">
        <v>7</v>
      </c>
      <c r="C77" s="2" t="s">
        <v>6</v>
      </c>
      <c r="D77" s="1">
        <v>8294190</v>
      </c>
      <c r="E77" s="13">
        <v>55</v>
      </c>
    </row>
    <row r="78" spans="1:5" x14ac:dyDescent="0.3">
      <c r="A78" s="2">
        <v>2017</v>
      </c>
      <c r="B78" s="2">
        <v>8</v>
      </c>
      <c r="C78" s="2" t="s">
        <v>5</v>
      </c>
      <c r="D78" s="1">
        <v>566561182.79999995</v>
      </c>
      <c r="E78" s="13">
        <v>10015</v>
      </c>
    </row>
    <row r="79" spans="1:5" x14ac:dyDescent="0.3">
      <c r="A79" s="2">
        <v>2017</v>
      </c>
      <c r="B79" s="2">
        <v>8</v>
      </c>
      <c r="C79" s="2" t="s">
        <v>8</v>
      </c>
      <c r="D79" s="1">
        <v>80632328.900000006</v>
      </c>
      <c r="E79" s="13">
        <v>151</v>
      </c>
    </row>
    <row r="80" spans="1:5" x14ac:dyDescent="0.3">
      <c r="A80" s="2">
        <v>2017</v>
      </c>
      <c r="B80" s="2">
        <v>8</v>
      </c>
      <c r="C80" s="2" t="s">
        <v>7</v>
      </c>
      <c r="D80" s="1">
        <v>89723665.832900003</v>
      </c>
      <c r="E80" s="13">
        <v>345</v>
      </c>
    </row>
    <row r="81" spans="1:5" x14ac:dyDescent="0.3">
      <c r="A81" s="2">
        <v>2017</v>
      </c>
      <c r="B81" s="2">
        <v>8</v>
      </c>
      <c r="C81" s="2" t="s">
        <v>6</v>
      </c>
      <c r="D81" s="1">
        <v>10838294</v>
      </c>
      <c r="E81" s="13">
        <v>63</v>
      </c>
    </row>
    <row r="82" spans="1:5" x14ac:dyDescent="0.3">
      <c r="A82" s="2">
        <v>2017</v>
      </c>
      <c r="B82" s="2">
        <v>9</v>
      </c>
      <c r="C82" s="2" t="s">
        <v>5</v>
      </c>
      <c r="D82" s="1">
        <v>507616082.26999998</v>
      </c>
      <c r="E82" s="13">
        <v>9077</v>
      </c>
    </row>
    <row r="83" spans="1:5" x14ac:dyDescent="0.3">
      <c r="A83" s="2">
        <v>2017</v>
      </c>
      <c r="B83" s="2">
        <v>9</v>
      </c>
      <c r="C83" s="2" t="s">
        <v>8</v>
      </c>
      <c r="D83" s="1">
        <v>80353346.810000002</v>
      </c>
      <c r="E83" s="13">
        <v>149</v>
      </c>
    </row>
    <row r="84" spans="1:5" x14ac:dyDescent="0.3">
      <c r="A84" s="2">
        <v>2017</v>
      </c>
      <c r="B84" s="2">
        <v>9</v>
      </c>
      <c r="C84" s="2" t="s">
        <v>7</v>
      </c>
      <c r="D84" s="1">
        <v>73806678.4208</v>
      </c>
      <c r="E84" s="13">
        <v>300</v>
      </c>
    </row>
    <row r="85" spans="1:5" x14ac:dyDescent="0.3">
      <c r="A85" s="2">
        <v>2017</v>
      </c>
      <c r="B85" s="2">
        <v>9</v>
      </c>
      <c r="C85" s="2" t="s">
        <v>6</v>
      </c>
      <c r="D85" s="1">
        <v>6168080</v>
      </c>
      <c r="E85" s="13">
        <v>38</v>
      </c>
    </row>
    <row r="86" spans="1:5" x14ac:dyDescent="0.3">
      <c r="A86" s="2">
        <v>2017</v>
      </c>
      <c r="B86" s="2">
        <v>10</v>
      </c>
      <c r="C86" s="2" t="s">
        <v>5</v>
      </c>
      <c r="D86" s="1">
        <v>610827457</v>
      </c>
      <c r="E86" s="13">
        <v>11013</v>
      </c>
    </row>
    <row r="87" spans="1:5" x14ac:dyDescent="0.3">
      <c r="A87" s="2">
        <v>2017</v>
      </c>
      <c r="B87" s="2">
        <v>10</v>
      </c>
      <c r="C87" s="2" t="s">
        <v>8</v>
      </c>
      <c r="D87" s="1">
        <v>84023472.450000003</v>
      </c>
      <c r="E87" s="13">
        <v>155</v>
      </c>
    </row>
    <row r="88" spans="1:5" x14ac:dyDescent="0.3">
      <c r="A88" s="2">
        <v>2017</v>
      </c>
      <c r="B88" s="2">
        <v>10</v>
      </c>
      <c r="C88" s="2" t="s">
        <v>7</v>
      </c>
      <c r="D88" s="1">
        <v>69945271.769999996</v>
      </c>
      <c r="E88" s="13">
        <v>290</v>
      </c>
    </row>
    <row r="89" spans="1:5" x14ac:dyDescent="0.3">
      <c r="A89" s="2">
        <v>2017</v>
      </c>
      <c r="B89" s="2">
        <v>10</v>
      </c>
      <c r="C89" s="2" t="s">
        <v>6</v>
      </c>
      <c r="D89" s="1">
        <v>6591750</v>
      </c>
      <c r="E89" s="13">
        <v>44</v>
      </c>
    </row>
    <row r="90" spans="1:5" x14ac:dyDescent="0.3">
      <c r="A90" s="2">
        <v>2017</v>
      </c>
      <c r="B90" s="2">
        <v>11</v>
      </c>
      <c r="C90" s="2" t="s">
        <v>5</v>
      </c>
      <c r="D90" s="1">
        <v>579300764.67999995</v>
      </c>
      <c r="E90" s="13">
        <v>10489</v>
      </c>
    </row>
    <row r="91" spans="1:5" x14ac:dyDescent="0.3">
      <c r="A91" s="2">
        <v>2017</v>
      </c>
      <c r="B91" s="2">
        <v>11</v>
      </c>
      <c r="C91" s="2" t="s">
        <v>8</v>
      </c>
      <c r="D91" s="1">
        <v>77818459.359999999</v>
      </c>
      <c r="E91" s="13">
        <v>139</v>
      </c>
    </row>
    <row r="92" spans="1:5" x14ac:dyDescent="0.3">
      <c r="A92" s="2">
        <v>2017</v>
      </c>
      <c r="B92" s="2">
        <v>11</v>
      </c>
      <c r="C92" s="2" t="s">
        <v>7</v>
      </c>
      <c r="D92" s="1">
        <v>79760904.540000007</v>
      </c>
      <c r="E92" s="13">
        <v>302</v>
      </c>
    </row>
    <row r="93" spans="1:5" x14ac:dyDescent="0.3">
      <c r="A93" s="2">
        <v>2017</v>
      </c>
      <c r="B93" s="2">
        <v>11</v>
      </c>
      <c r="C93" s="2" t="s">
        <v>6</v>
      </c>
      <c r="D93" s="1">
        <v>11280740</v>
      </c>
      <c r="E93" s="13">
        <v>73</v>
      </c>
    </row>
    <row r="94" spans="1:5" x14ac:dyDescent="0.3">
      <c r="A94" s="2">
        <v>2017</v>
      </c>
      <c r="B94" s="2">
        <v>12</v>
      </c>
      <c r="C94" s="2" t="s">
        <v>5</v>
      </c>
      <c r="D94" s="1">
        <v>345863795.51999998</v>
      </c>
      <c r="E94" s="13">
        <v>6168</v>
      </c>
    </row>
    <row r="95" spans="1:5" x14ac:dyDescent="0.3">
      <c r="A95" s="2">
        <v>2017</v>
      </c>
      <c r="B95" s="2">
        <v>12</v>
      </c>
      <c r="C95" s="2" t="s">
        <v>8</v>
      </c>
      <c r="D95" s="1">
        <v>116637210.23</v>
      </c>
      <c r="E95" s="13">
        <v>213</v>
      </c>
    </row>
    <row r="96" spans="1:5" x14ac:dyDescent="0.3">
      <c r="A96" s="2">
        <v>2017</v>
      </c>
      <c r="B96" s="2">
        <v>12</v>
      </c>
      <c r="C96" s="2" t="s">
        <v>7</v>
      </c>
      <c r="D96" s="1">
        <v>90773193.823799998</v>
      </c>
      <c r="E96" s="13">
        <v>381</v>
      </c>
    </row>
    <row r="97" spans="1:5" x14ac:dyDescent="0.3">
      <c r="A97" s="2">
        <v>2017</v>
      </c>
      <c r="B97" s="2">
        <v>12</v>
      </c>
      <c r="C97" s="2" t="s">
        <v>6</v>
      </c>
      <c r="D97" s="1">
        <v>9593449</v>
      </c>
      <c r="E97" s="13">
        <v>56</v>
      </c>
    </row>
    <row r="98" spans="1:5" x14ac:dyDescent="0.3">
      <c r="A98" s="2">
        <v>2018</v>
      </c>
      <c r="B98" s="2">
        <v>1</v>
      </c>
      <c r="C98" s="2" t="s">
        <v>5</v>
      </c>
      <c r="D98" s="1">
        <v>593467881.32000005</v>
      </c>
      <c r="E98" s="13">
        <v>10306</v>
      </c>
    </row>
    <row r="99" spans="1:5" x14ac:dyDescent="0.3">
      <c r="A99" s="2">
        <v>2018</v>
      </c>
      <c r="B99" s="2">
        <v>1</v>
      </c>
      <c r="C99" s="2" t="s">
        <v>8</v>
      </c>
      <c r="D99" s="1">
        <v>430000</v>
      </c>
      <c r="E99" s="13">
        <v>0</v>
      </c>
    </row>
    <row r="100" spans="1:5" x14ac:dyDescent="0.3">
      <c r="A100" s="2">
        <v>2018</v>
      </c>
      <c r="B100" s="2">
        <v>1</v>
      </c>
      <c r="C100" s="2" t="s">
        <v>7</v>
      </c>
      <c r="D100" s="1">
        <v>758000</v>
      </c>
      <c r="E100" s="13">
        <v>2</v>
      </c>
    </row>
    <row r="101" spans="1:5" x14ac:dyDescent="0.3">
      <c r="A101" s="2">
        <v>2018</v>
      </c>
      <c r="B101" s="2">
        <v>1</v>
      </c>
      <c r="C101" s="2" t="s">
        <v>6</v>
      </c>
      <c r="D101" s="1">
        <v>4861850</v>
      </c>
      <c r="E101" s="13">
        <v>26</v>
      </c>
    </row>
    <row r="102" spans="1:5" x14ac:dyDescent="0.3">
      <c r="A102" s="2">
        <v>2018</v>
      </c>
      <c r="B102" s="2">
        <v>2</v>
      </c>
      <c r="C102" s="2" t="s">
        <v>5</v>
      </c>
      <c r="D102" s="1">
        <v>610637151.20000005</v>
      </c>
      <c r="E102" s="13">
        <v>10464</v>
      </c>
    </row>
    <row r="103" spans="1:5" x14ac:dyDescent="0.3">
      <c r="A103" s="2">
        <v>2018</v>
      </c>
      <c r="B103" s="2">
        <v>2</v>
      </c>
      <c r="C103" s="2" t="s">
        <v>8</v>
      </c>
      <c r="D103" s="1">
        <v>24415609.57</v>
      </c>
      <c r="E103" s="13">
        <v>43</v>
      </c>
    </row>
    <row r="104" spans="1:5" x14ac:dyDescent="0.3">
      <c r="A104" s="2">
        <v>2018</v>
      </c>
      <c r="B104" s="2">
        <v>2</v>
      </c>
      <c r="C104" s="2" t="s">
        <v>7</v>
      </c>
      <c r="D104" s="1">
        <v>40328769.960000001</v>
      </c>
      <c r="E104" s="13">
        <v>144</v>
      </c>
    </row>
    <row r="105" spans="1:5" x14ac:dyDescent="0.3">
      <c r="A105" s="2">
        <v>2018</v>
      </c>
      <c r="B105" s="2">
        <v>2</v>
      </c>
      <c r="C105" s="2" t="s">
        <v>6</v>
      </c>
      <c r="D105" s="1">
        <v>9983000</v>
      </c>
      <c r="E105" s="13">
        <v>62</v>
      </c>
    </row>
    <row r="106" spans="1:5" x14ac:dyDescent="0.3">
      <c r="A106" s="2">
        <v>2018</v>
      </c>
      <c r="B106" s="2">
        <v>3</v>
      </c>
      <c r="C106" s="2" t="s">
        <v>5</v>
      </c>
      <c r="D106" s="1">
        <v>528672512.00999999</v>
      </c>
      <c r="E106" s="13">
        <v>9299</v>
      </c>
    </row>
    <row r="107" spans="1:5" x14ac:dyDescent="0.3">
      <c r="A107" s="2">
        <v>2018</v>
      </c>
      <c r="B107" s="2">
        <v>3</v>
      </c>
      <c r="C107" s="2" t="s">
        <v>8</v>
      </c>
      <c r="D107" s="1">
        <v>67273397.680000007</v>
      </c>
      <c r="E107" s="13">
        <v>111</v>
      </c>
    </row>
    <row r="108" spans="1:5" x14ac:dyDescent="0.3">
      <c r="A108" s="2">
        <v>2018</v>
      </c>
      <c r="B108" s="2">
        <v>3</v>
      </c>
      <c r="C108" s="2" t="s">
        <v>7</v>
      </c>
      <c r="D108" s="1">
        <v>76418502.559300005</v>
      </c>
      <c r="E108" s="13">
        <v>280</v>
      </c>
    </row>
    <row r="109" spans="1:5" x14ac:dyDescent="0.3">
      <c r="A109" s="2">
        <v>2018</v>
      </c>
      <c r="B109" s="2">
        <v>3</v>
      </c>
      <c r="C109" s="2" t="s">
        <v>6</v>
      </c>
      <c r="D109" s="1">
        <v>9603500</v>
      </c>
      <c r="E109" s="13">
        <v>56</v>
      </c>
    </row>
    <row r="110" spans="1:5" x14ac:dyDescent="0.3">
      <c r="A110" s="2">
        <v>2018</v>
      </c>
      <c r="B110" s="2">
        <v>4</v>
      </c>
      <c r="C110" s="2" t="s">
        <v>5</v>
      </c>
      <c r="D110" s="1">
        <v>583872299.90999997</v>
      </c>
      <c r="E110" s="13">
        <v>9890</v>
      </c>
    </row>
    <row r="111" spans="1:5" x14ac:dyDescent="0.3">
      <c r="A111" s="2">
        <v>2018</v>
      </c>
      <c r="B111" s="2">
        <v>4</v>
      </c>
      <c r="C111" s="2" t="s">
        <v>8</v>
      </c>
      <c r="D111" s="1">
        <v>65410920.439999998</v>
      </c>
      <c r="E111" s="13">
        <v>117</v>
      </c>
    </row>
    <row r="112" spans="1:5" x14ac:dyDescent="0.3">
      <c r="A112" s="2">
        <v>2018</v>
      </c>
      <c r="B112" s="2">
        <v>4</v>
      </c>
      <c r="C112" s="2" t="s">
        <v>7</v>
      </c>
      <c r="D112" s="1">
        <v>62881742.862599999</v>
      </c>
      <c r="E112" s="13">
        <v>236</v>
      </c>
    </row>
    <row r="113" spans="1:5" x14ac:dyDescent="0.3">
      <c r="A113" s="2">
        <v>2018</v>
      </c>
      <c r="B113" s="2">
        <v>4</v>
      </c>
      <c r="C113" s="2" t="s">
        <v>6</v>
      </c>
      <c r="D113" s="1">
        <v>6751973</v>
      </c>
      <c r="E113" s="13">
        <v>44</v>
      </c>
    </row>
    <row r="114" spans="1:5" x14ac:dyDescent="0.3">
      <c r="A114" s="2">
        <v>2018</v>
      </c>
      <c r="B114" s="2">
        <v>5</v>
      </c>
      <c r="C114" s="2" t="s">
        <v>5</v>
      </c>
      <c r="D114" s="1">
        <v>668301840.55999994</v>
      </c>
      <c r="E114" s="13">
        <v>11221</v>
      </c>
    </row>
    <row r="115" spans="1:5" x14ac:dyDescent="0.3">
      <c r="A115" s="2">
        <v>2018</v>
      </c>
      <c r="B115" s="2">
        <v>5</v>
      </c>
      <c r="C115" s="2" t="s">
        <v>8</v>
      </c>
      <c r="D115" s="1">
        <v>76817005.950000003</v>
      </c>
      <c r="E115" s="13">
        <v>140</v>
      </c>
    </row>
    <row r="116" spans="1:5" x14ac:dyDescent="0.3">
      <c r="A116" s="2">
        <v>2018</v>
      </c>
      <c r="B116" s="2">
        <v>5</v>
      </c>
      <c r="C116" s="2" t="s">
        <v>7</v>
      </c>
      <c r="D116" s="1">
        <v>80047012.939999998</v>
      </c>
      <c r="E116" s="13">
        <v>290</v>
      </c>
    </row>
    <row r="117" spans="1:5" x14ac:dyDescent="0.3">
      <c r="A117" s="2">
        <v>2018</v>
      </c>
      <c r="B117" s="2">
        <v>5</v>
      </c>
      <c r="C117" s="2" t="s">
        <v>6</v>
      </c>
      <c r="D117" s="1">
        <v>9149080</v>
      </c>
      <c r="E117" s="13">
        <v>55</v>
      </c>
    </row>
    <row r="118" spans="1:5" x14ac:dyDescent="0.3">
      <c r="A118" s="2">
        <v>2018</v>
      </c>
      <c r="B118" s="2">
        <v>6</v>
      </c>
      <c r="C118" s="2" t="s">
        <v>5</v>
      </c>
      <c r="D118" s="1">
        <v>569209549.78999996</v>
      </c>
      <c r="E118" s="13">
        <v>9542</v>
      </c>
    </row>
    <row r="119" spans="1:5" x14ac:dyDescent="0.3">
      <c r="A119" s="2">
        <v>2018</v>
      </c>
      <c r="B119" s="2">
        <v>6</v>
      </c>
      <c r="C119" s="2" t="s">
        <v>8</v>
      </c>
      <c r="D119" s="1">
        <v>82736531.879999995</v>
      </c>
      <c r="E119" s="13">
        <v>143</v>
      </c>
    </row>
    <row r="120" spans="1:5" x14ac:dyDescent="0.3">
      <c r="A120" s="2">
        <v>2018</v>
      </c>
      <c r="B120" s="2">
        <v>6</v>
      </c>
      <c r="C120" s="2" t="s">
        <v>7</v>
      </c>
      <c r="D120" s="1">
        <v>79721713.7553</v>
      </c>
      <c r="E120" s="13">
        <v>314</v>
      </c>
    </row>
    <row r="121" spans="1:5" x14ac:dyDescent="0.3">
      <c r="A121" s="2">
        <v>2018</v>
      </c>
      <c r="B121" s="2">
        <v>6</v>
      </c>
      <c r="C121" s="2" t="s">
        <v>6</v>
      </c>
      <c r="D121" s="1">
        <v>9117900</v>
      </c>
      <c r="E121" s="13">
        <v>54</v>
      </c>
    </row>
    <row r="122" spans="1:5" x14ac:dyDescent="0.3">
      <c r="A122" s="2">
        <v>2018</v>
      </c>
      <c r="B122" s="2">
        <v>7</v>
      </c>
      <c r="C122" s="2" t="s">
        <v>5</v>
      </c>
      <c r="D122" s="1">
        <v>622936985.40999997</v>
      </c>
      <c r="E122" s="13">
        <v>10874</v>
      </c>
    </row>
    <row r="123" spans="1:5" x14ac:dyDescent="0.3">
      <c r="A123" s="2">
        <v>2018</v>
      </c>
      <c r="B123" s="2">
        <v>7</v>
      </c>
      <c r="C123" s="2" t="s">
        <v>8</v>
      </c>
      <c r="D123" s="1">
        <v>85612325.370000005</v>
      </c>
      <c r="E123" s="13">
        <v>141</v>
      </c>
    </row>
    <row r="124" spans="1:5" x14ac:dyDescent="0.3">
      <c r="A124" s="2">
        <v>2018</v>
      </c>
      <c r="B124" s="2">
        <v>7</v>
      </c>
      <c r="C124" s="2" t="s">
        <v>7</v>
      </c>
      <c r="D124" s="1">
        <v>97393942.0088</v>
      </c>
      <c r="E124" s="13">
        <v>354</v>
      </c>
    </row>
    <row r="125" spans="1:5" x14ac:dyDescent="0.3">
      <c r="A125" s="2">
        <v>2018</v>
      </c>
      <c r="B125" s="2">
        <v>7</v>
      </c>
      <c r="C125" s="2" t="s">
        <v>6</v>
      </c>
      <c r="D125" s="1">
        <v>8300968</v>
      </c>
      <c r="E125" s="13">
        <v>47</v>
      </c>
    </row>
    <row r="126" spans="1:5" x14ac:dyDescent="0.3">
      <c r="A126" s="2">
        <v>2018</v>
      </c>
      <c r="B126" s="2">
        <v>8</v>
      </c>
      <c r="C126" s="2" t="s">
        <v>5</v>
      </c>
      <c r="D126" s="1">
        <v>600665688.67999995</v>
      </c>
      <c r="E126" s="13">
        <v>10108</v>
      </c>
    </row>
    <row r="127" spans="1:5" x14ac:dyDescent="0.3">
      <c r="A127" s="2">
        <v>2018</v>
      </c>
      <c r="B127" s="2">
        <v>8</v>
      </c>
      <c r="C127" s="2" t="s">
        <v>8</v>
      </c>
      <c r="D127" s="1">
        <v>106651539.98</v>
      </c>
      <c r="E127" s="13">
        <v>180</v>
      </c>
    </row>
    <row r="128" spans="1:5" x14ac:dyDescent="0.3">
      <c r="A128" s="2">
        <v>2018</v>
      </c>
      <c r="B128" s="2">
        <v>8</v>
      </c>
      <c r="C128" s="2" t="s">
        <v>7</v>
      </c>
      <c r="D128" s="1">
        <v>91506319.281499997</v>
      </c>
      <c r="E128" s="13">
        <v>366</v>
      </c>
    </row>
    <row r="129" spans="1:5" x14ac:dyDescent="0.3">
      <c r="A129" s="2">
        <v>2018</v>
      </c>
      <c r="B129" s="2">
        <v>8</v>
      </c>
      <c r="C129" s="2" t="s">
        <v>6</v>
      </c>
      <c r="D129" s="1">
        <v>9394475</v>
      </c>
      <c r="E129" s="13">
        <v>54</v>
      </c>
    </row>
    <row r="130" spans="1:5" x14ac:dyDescent="0.3">
      <c r="A130" s="2">
        <v>2018</v>
      </c>
      <c r="B130" s="2">
        <v>9</v>
      </c>
      <c r="C130" s="2" t="s">
        <v>5</v>
      </c>
      <c r="D130" s="1">
        <v>502179740.75999999</v>
      </c>
      <c r="E130" s="13">
        <v>8729</v>
      </c>
    </row>
    <row r="131" spans="1:5" x14ac:dyDescent="0.3">
      <c r="A131" s="2">
        <v>2018</v>
      </c>
      <c r="B131" s="2">
        <v>9</v>
      </c>
      <c r="C131" s="2" t="s">
        <v>8</v>
      </c>
      <c r="D131" s="1">
        <v>82018333.810000002</v>
      </c>
      <c r="E131" s="13">
        <v>144</v>
      </c>
    </row>
    <row r="132" spans="1:5" x14ac:dyDescent="0.3">
      <c r="A132" s="2">
        <v>2018</v>
      </c>
      <c r="B132" s="2">
        <v>9</v>
      </c>
      <c r="C132" s="2" t="s">
        <v>7</v>
      </c>
      <c r="D132" s="1">
        <v>78094975.781499997</v>
      </c>
      <c r="E132" s="13">
        <v>307</v>
      </c>
    </row>
    <row r="133" spans="1:5" x14ac:dyDescent="0.3">
      <c r="A133" s="2">
        <v>2018</v>
      </c>
      <c r="B133" s="2">
        <v>9</v>
      </c>
      <c r="C133" s="2" t="s">
        <v>6</v>
      </c>
      <c r="D133" s="1">
        <v>6444800</v>
      </c>
      <c r="E133" s="13">
        <v>43</v>
      </c>
    </row>
    <row r="134" spans="1:5" x14ac:dyDescent="0.3">
      <c r="A134" s="2">
        <v>2018</v>
      </c>
      <c r="B134" s="2">
        <v>10</v>
      </c>
      <c r="C134" s="2" t="s">
        <v>5</v>
      </c>
      <c r="D134" s="1">
        <v>647423336.42999995</v>
      </c>
      <c r="E134" s="13">
        <v>10996</v>
      </c>
    </row>
    <row r="135" spans="1:5" x14ac:dyDescent="0.3">
      <c r="A135" s="2">
        <v>2018</v>
      </c>
      <c r="B135" s="2">
        <v>10</v>
      </c>
      <c r="C135" s="2" t="s">
        <v>8</v>
      </c>
      <c r="D135" s="1">
        <v>75165853.090000004</v>
      </c>
      <c r="E135" s="13">
        <v>130</v>
      </c>
    </row>
    <row r="136" spans="1:5" x14ac:dyDescent="0.3">
      <c r="A136" s="2">
        <v>2018</v>
      </c>
      <c r="B136" s="2">
        <v>10</v>
      </c>
      <c r="C136" s="2" t="s">
        <v>7</v>
      </c>
      <c r="D136" s="1">
        <v>91163867.099999994</v>
      </c>
      <c r="E136" s="13">
        <v>327</v>
      </c>
    </row>
    <row r="137" spans="1:5" x14ac:dyDescent="0.3">
      <c r="A137" s="2">
        <v>2018</v>
      </c>
      <c r="B137" s="2">
        <v>10</v>
      </c>
      <c r="C137" s="2" t="s">
        <v>6</v>
      </c>
      <c r="D137" s="1">
        <v>10618180</v>
      </c>
      <c r="E137" s="13">
        <v>61</v>
      </c>
    </row>
    <row r="138" spans="1:5" x14ac:dyDescent="0.3">
      <c r="A138" s="2">
        <v>2018</v>
      </c>
      <c r="B138" s="2">
        <v>11</v>
      </c>
      <c r="C138" s="2" t="s">
        <v>5</v>
      </c>
      <c r="D138" s="1">
        <v>580615320.29999995</v>
      </c>
      <c r="E138" s="13">
        <v>9823</v>
      </c>
    </row>
    <row r="139" spans="1:5" x14ac:dyDescent="0.3">
      <c r="A139" s="2">
        <v>2018</v>
      </c>
      <c r="B139" s="2">
        <v>11</v>
      </c>
      <c r="C139" s="2" t="s">
        <v>8</v>
      </c>
      <c r="D139" s="1">
        <v>184024511.55000001</v>
      </c>
      <c r="E139" s="13">
        <v>317</v>
      </c>
    </row>
    <row r="140" spans="1:5" x14ac:dyDescent="0.3">
      <c r="A140" s="2">
        <v>2018</v>
      </c>
      <c r="B140" s="2">
        <v>11</v>
      </c>
      <c r="C140" s="2" t="s">
        <v>7</v>
      </c>
      <c r="D140" s="1">
        <v>110069984.94</v>
      </c>
      <c r="E140" s="13">
        <v>466</v>
      </c>
    </row>
    <row r="141" spans="1:5" x14ac:dyDescent="0.3">
      <c r="A141" s="2">
        <v>2018</v>
      </c>
      <c r="B141" s="2">
        <v>11</v>
      </c>
      <c r="C141" s="2" t="s">
        <v>6</v>
      </c>
      <c r="D141" s="1">
        <v>9246780</v>
      </c>
      <c r="E141" s="13">
        <v>54</v>
      </c>
    </row>
    <row r="142" spans="1:5" x14ac:dyDescent="0.3">
      <c r="A142" s="2">
        <v>2018</v>
      </c>
      <c r="B142" s="2">
        <v>12</v>
      </c>
      <c r="C142" s="2" t="s">
        <v>5</v>
      </c>
      <c r="D142" s="1">
        <v>327622006.05000001</v>
      </c>
      <c r="E142" s="13">
        <v>5458</v>
      </c>
    </row>
    <row r="143" spans="1:5" x14ac:dyDescent="0.3">
      <c r="A143" s="2">
        <v>2018</v>
      </c>
      <c r="B143" s="2">
        <v>12</v>
      </c>
      <c r="C143" s="2" t="s">
        <v>8</v>
      </c>
      <c r="D143" s="1">
        <v>808000</v>
      </c>
      <c r="E143" s="13">
        <v>1</v>
      </c>
    </row>
    <row r="144" spans="1:5" x14ac:dyDescent="0.3">
      <c r="A144" s="2">
        <v>2018</v>
      </c>
      <c r="B144" s="2">
        <v>12</v>
      </c>
      <c r="C144" s="2" t="s">
        <v>7</v>
      </c>
      <c r="D144" s="1">
        <v>1423518.09</v>
      </c>
      <c r="E144" s="13">
        <v>5</v>
      </c>
    </row>
    <row r="145" spans="1:5" x14ac:dyDescent="0.3">
      <c r="A145" s="2">
        <v>2018</v>
      </c>
      <c r="B145" s="2">
        <v>12</v>
      </c>
      <c r="C145" s="2" t="s">
        <v>6</v>
      </c>
      <c r="D145" s="1">
        <v>6929320</v>
      </c>
      <c r="E145" s="13">
        <v>43</v>
      </c>
    </row>
    <row r="146" spans="1:5" x14ac:dyDescent="0.3">
      <c r="A146" s="2">
        <v>2019</v>
      </c>
      <c r="B146" s="2">
        <v>1</v>
      </c>
      <c r="C146" s="2" t="s">
        <v>5</v>
      </c>
      <c r="D146" s="1">
        <v>556244691.08000004</v>
      </c>
      <c r="E146" s="13">
        <v>9398</v>
      </c>
    </row>
    <row r="147" spans="1:5" x14ac:dyDescent="0.3">
      <c r="A147" s="2">
        <v>2019</v>
      </c>
      <c r="B147" s="2">
        <v>1</v>
      </c>
      <c r="C147" s="2" t="s">
        <v>8</v>
      </c>
      <c r="D147" s="1">
        <v>242700</v>
      </c>
      <c r="E147" s="13">
        <v>0</v>
      </c>
    </row>
    <row r="148" spans="1:5" x14ac:dyDescent="0.3">
      <c r="A148" s="2">
        <v>2019</v>
      </c>
      <c r="B148" s="2">
        <v>1</v>
      </c>
      <c r="C148" s="2" t="s">
        <v>7</v>
      </c>
      <c r="D148" s="1">
        <v>10500</v>
      </c>
      <c r="E148" s="13">
        <v>0</v>
      </c>
    </row>
    <row r="149" spans="1:5" x14ac:dyDescent="0.3">
      <c r="A149" s="2">
        <v>2019</v>
      </c>
      <c r="B149" s="2">
        <v>1</v>
      </c>
      <c r="C149" s="2" t="s">
        <v>6</v>
      </c>
      <c r="D149" s="1">
        <v>4194915</v>
      </c>
      <c r="E149" s="13">
        <v>27</v>
      </c>
    </row>
    <row r="150" spans="1:5" x14ac:dyDescent="0.3">
      <c r="A150" s="2">
        <v>2019</v>
      </c>
      <c r="B150" s="2">
        <v>2</v>
      </c>
      <c r="C150" s="2" t="s">
        <v>5</v>
      </c>
      <c r="D150" s="1">
        <v>618725735.60000002</v>
      </c>
      <c r="E150" s="13">
        <v>10251</v>
      </c>
    </row>
    <row r="151" spans="1:5" x14ac:dyDescent="0.3">
      <c r="A151" s="2">
        <v>2019</v>
      </c>
      <c r="B151" s="2">
        <v>2</v>
      </c>
      <c r="C151" s="2" t="s">
        <v>8</v>
      </c>
      <c r="D151" s="1">
        <v>10684353.560000001</v>
      </c>
      <c r="E151" s="13">
        <v>14</v>
      </c>
    </row>
    <row r="152" spans="1:5" x14ac:dyDescent="0.3">
      <c r="A152" s="2">
        <v>2019</v>
      </c>
      <c r="B152" s="2">
        <v>2</v>
      </c>
      <c r="C152" s="2" t="s">
        <v>7</v>
      </c>
      <c r="D152" s="1">
        <v>19476391.84</v>
      </c>
      <c r="E152" s="13">
        <v>67</v>
      </c>
    </row>
    <row r="153" spans="1:5" x14ac:dyDescent="0.3">
      <c r="A153" s="2">
        <v>2019</v>
      </c>
      <c r="B153" s="2">
        <v>2</v>
      </c>
      <c r="C153" s="2" t="s">
        <v>6</v>
      </c>
      <c r="D153" s="1">
        <v>8474872</v>
      </c>
      <c r="E153" s="13">
        <v>46</v>
      </c>
    </row>
    <row r="154" spans="1:5" x14ac:dyDescent="0.3">
      <c r="A154" s="2">
        <v>2019</v>
      </c>
      <c r="B154" s="2">
        <v>3</v>
      </c>
      <c r="C154" s="2" t="s">
        <v>5</v>
      </c>
      <c r="D154" s="1">
        <v>618864036.09000003</v>
      </c>
      <c r="E154" s="13">
        <v>10515</v>
      </c>
    </row>
    <row r="155" spans="1:5" x14ac:dyDescent="0.3">
      <c r="A155" s="2">
        <v>2019</v>
      </c>
      <c r="B155" s="2">
        <v>3</v>
      </c>
      <c r="C155" s="2" t="s">
        <v>8</v>
      </c>
      <c r="D155" s="1">
        <v>43776578.82</v>
      </c>
      <c r="E155" s="13">
        <v>73</v>
      </c>
    </row>
    <row r="156" spans="1:5" x14ac:dyDescent="0.3">
      <c r="A156" s="2">
        <v>2019</v>
      </c>
      <c r="B156" s="2">
        <v>3</v>
      </c>
      <c r="C156" s="2" t="s">
        <v>7</v>
      </c>
      <c r="D156" s="1">
        <v>102101549.22</v>
      </c>
      <c r="E156" s="13">
        <v>335</v>
      </c>
    </row>
    <row r="157" spans="1:5" x14ac:dyDescent="0.3">
      <c r="A157" s="2">
        <v>2019</v>
      </c>
      <c r="B157" s="2">
        <v>3</v>
      </c>
      <c r="C157" s="2" t="s">
        <v>6</v>
      </c>
      <c r="D157" s="1">
        <v>8932292</v>
      </c>
      <c r="E157" s="13">
        <v>49</v>
      </c>
    </row>
    <row r="158" spans="1:5" x14ac:dyDescent="0.3">
      <c r="A158" s="2">
        <v>2019</v>
      </c>
      <c r="B158" s="2">
        <v>4</v>
      </c>
      <c r="C158" s="2" t="s">
        <v>5</v>
      </c>
      <c r="D158" s="1">
        <v>453759456.25999999</v>
      </c>
      <c r="E158" s="13">
        <v>7441</v>
      </c>
    </row>
    <row r="159" spans="1:5" x14ac:dyDescent="0.3">
      <c r="A159" s="2">
        <v>2019</v>
      </c>
      <c r="B159" s="2">
        <v>4</v>
      </c>
      <c r="C159" s="2" t="s">
        <v>8</v>
      </c>
      <c r="D159" s="1">
        <v>55440159.140000001</v>
      </c>
      <c r="E159" s="13">
        <v>93</v>
      </c>
    </row>
    <row r="160" spans="1:5" x14ac:dyDescent="0.3">
      <c r="A160" s="2">
        <v>2019</v>
      </c>
      <c r="B160" s="2">
        <v>4</v>
      </c>
      <c r="C160" s="2" t="s">
        <v>7</v>
      </c>
      <c r="D160" s="1">
        <v>65946929.399999999</v>
      </c>
      <c r="E160" s="13">
        <v>224</v>
      </c>
    </row>
    <row r="161" spans="1:5" x14ac:dyDescent="0.3">
      <c r="A161" s="2">
        <v>2019</v>
      </c>
      <c r="B161" s="2">
        <v>4</v>
      </c>
      <c r="C161" s="2" t="s">
        <v>6</v>
      </c>
      <c r="D161" s="1">
        <v>4370094</v>
      </c>
      <c r="E161" s="13">
        <v>28</v>
      </c>
    </row>
    <row r="162" spans="1:5" x14ac:dyDescent="0.3">
      <c r="A162" s="2">
        <v>2019</v>
      </c>
      <c r="B162" s="2">
        <v>5</v>
      </c>
      <c r="C162" s="2" t="s">
        <v>5</v>
      </c>
      <c r="D162" s="1">
        <v>656448241.45000005</v>
      </c>
      <c r="E162" s="13">
        <v>10703</v>
      </c>
    </row>
    <row r="163" spans="1:5" x14ac:dyDescent="0.3">
      <c r="A163" s="2">
        <v>2019</v>
      </c>
      <c r="B163" s="2">
        <v>5</v>
      </c>
      <c r="C163" s="2" t="s">
        <v>8</v>
      </c>
      <c r="D163" s="1">
        <v>55603587.630000003</v>
      </c>
      <c r="E163" s="13">
        <v>91</v>
      </c>
    </row>
    <row r="164" spans="1:5" x14ac:dyDescent="0.3">
      <c r="A164" s="2">
        <v>2019</v>
      </c>
      <c r="B164" s="2">
        <v>5</v>
      </c>
      <c r="C164" s="2" t="s">
        <v>7</v>
      </c>
      <c r="D164" s="1">
        <v>74430691.910400003</v>
      </c>
      <c r="E164" s="13">
        <v>260</v>
      </c>
    </row>
    <row r="165" spans="1:5" x14ac:dyDescent="0.3">
      <c r="A165" s="2">
        <v>2019</v>
      </c>
      <c r="B165" s="2">
        <v>5</v>
      </c>
      <c r="C165" s="2" t="s">
        <v>6</v>
      </c>
      <c r="D165" s="1">
        <v>5385489</v>
      </c>
      <c r="E165" s="13">
        <v>30</v>
      </c>
    </row>
    <row r="166" spans="1:5" x14ac:dyDescent="0.3">
      <c r="A166" s="2">
        <v>2019</v>
      </c>
      <c r="B166" s="2">
        <v>6</v>
      </c>
      <c r="C166" s="2" t="s">
        <v>5</v>
      </c>
      <c r="D166" s="1">
        <v>1198303887.79</v>
      </c>
      <c r="E166" s="13">
        <v>14346</v>
      </c>
    </row>
    <row r="167" spans="1:5" x14ac:dyDescent="0.3">
      <c r="A167" s="2">
        <v>2019</v>
      </c>
      <c r="B167" s="2">
        <v>6</v>
      </c>
      <c r="C167" s="2" t="s">
        <v>8</v>
      </c>
      <c r="D167" s="1">
        <v>48425443.270000003</v>
      </c>
      <c r="E167" s="13">
        <v>76</v>
      </c>
    </row>
    <row r="168" spans="1:5" x14ac:dyDescent="0.3">
      <c r="A168" s="2">
        <v>2019</v>
      </c>
      <c r="B168" s="2">
        <v>6</v>
      </c>
      <c r="C168" s="2" t="s">
        <v>7</v>
      </c>
      <c r="D168" s="1">
        <v>56423078.728299998</v>
      </c>
      <c r="E168" s="13">
        <v>198</v>
      </c>
    </row>
    <row r="169" spans="1:5" x14ac:dyDescent="0.3">
      <c r="A169" s="2">
        <v>2019</v>
      </c>
      <c r="B169" s="2">
        <v>6</v>
      </c>
      <c r="C169" s="2" t="s">
        <v>6</v>
      </c>
      <c r="D169" s="1">
        <v>9930700</v>
      </c>
      <c r="E169" s="13">
        <v>46</v>
      </c>
    </row>
    <row r="170" spans="1:5" x14ac:dyDescent="0.3">
      <c r="A170" s="2">
        <v>2019</v>
      </c>
      <c r="B170" s="2">
        <v>7</v>
      </c>
      <c r="C170" s="2" t="s">
        <v>5</v>
      </c>
      <c r="D170" s="1">
        <v>995768040.66999996</v>
      </c>
      <c r="E170" s="13">
        <v>12390</v>
      </c>
    </row>
    <row r="171" spans="1:5" x14ac:dyDescent="0.3">
      <c r="A171" s="2">
        <v>2019</v>
      </c>
      <c r="B171" s="2">
        <v>7</v>
      </c>
      <c r="C171" s="2" t="s">
        <v>8</v>
      </c>
      <c r="D171" s="1">
        <v>58685994.340000004</v>
      </c>
      <c r="E171" s="13">
        <v>90</v>
      </c>
    </row>
    <row r="172" spans="1:5" x14ac:dyDescent="0.3">
      <c r="A172" s="2">
        <v>2019</v>
      </c>
      <c r="B172" s="2">
        <v>7</v>
      </c>
      <c r="C172" s="2" t="s">
        <v>7</v>
      </c>
      <c r="D172" s="1">
        <v>75449557.647100002</v>
      </c>
      <c r="E172" s="13">
        <v>260</v>
      </c>
    </row>
    <row r="173" spans="1:5" x14ac:dyDescent="0.3">
      <c r="A173" s="2">
        <v>2019</v>
      </c>
      <c r="B173" s="2">
        <v>7</v>
      </c>
      <c r="C173" s="2" t="s">
        <v>6</v>
      </c>
      <c r="D173" s="1">
        <v>10611845</v>
      </c>
      <c r="E173" s="13">
        <v>52</v>
      </c>
    </row>
    <row r="174" spans="1:5" x14ac:dyDescent="0.3">
      <c r="A174" s="2">
        <v>2019</v>
      </c>
      <c r="B174" s="2">
        <v>8</v>
      </c>
      <c r="C174" s="2" t="s">
        <v>5</v>
      </c>
      <c r="D174" s="1">
        <v>758118017.42999995</v>
      </c>
      <c r="E174" s="13">
        <v>9596</v>
      </c>
    </row>
    <row r="175" spans="1:5" x14ac:dyDescent="0.3">
      <c r="A175" s="2">
        <v>2019</v>
      </c>
      <c r="B175" s="2">
        <v>8</v>
      </c>
      <c r="C175" s="2" t="s">
        <v>8</v>
      </c>
      <c r="D175" s="1">
        <v>49809967.240000002</v>
      </c>
      <c r="E175" s="13">
        <v>88</v>
      </c>
    </row>
    <row r="176" spans="1:5" x14ac:dyDescent="0.3">
      <c r="A176" s="2">
        <v>2019</v>
      </c>
      <c r="B176" s="2">
        <v>8</v>
      </c>
      <c r="C176" s="2" t="s">
        <v>7</v>
      </c>
      <c r="D176" s="1">
        <v>99529165.709900007</v>
      </c>
      <c r="E176" s="13">
        <v>333</v>
      </c>
    </row>
    <row r="177" spans="1:5" x14ac:dyDescent="0.3">
      <c r="A177" s="2">
        <v>2019</v>
      </c>
      <c r="B177" s="2">
        <v>8</v>
      </c>
      <c r="C177" s="2" t="s">
        <v>6</v>
      </c>
      <c r="D177" s="1">
        <v>9390590</v>
      </c>
      <c r="E177" s="13">
        <v>47</v>
      </c>
    </row>
    <row r="178" spans="1:5" x14ac:dyDescent="0.3">
      <c r="A178" s="2">
        <v>2019</v>
      </c>
      <c r="B178" s="2">
        <v>9</v>
      </c>
      <c r="C178" s="2" t="s">
        <v>5</v>
      </c>
      <c r="D178" s="1">
        <v>682044921.79999995</v>
      </c>
      <c r="E178" s="13">
        <v>8585</v>
      </c>
    </row>
    <row r="179" spans="1:5" x14ac:dyDescent="0.3">
      <c r="A179" s="2">
        <v>2019</v>
      </c>
      <c r="B179" s="2">
        <v>9</v>
      </c>
      <c r="C179" s="2" t="s">
        <v>8</v>
      </c>
      <c r="D179" s="1">
        <v>41842517.130000003</v>
      </c>
      <c r="E179" s="13">
        <v>78</v>
      </c>
    </row>
    <row r="180" spans="1:5" x14ac:dyDescent="0.3">
      <c r="A180" s="2">
        <v>2019</v>
      </c>
      <c r="B180" s="2">
        <v>9</v>
      </c>
      <c r="C180" s="2" t="s">
        <v>7</v>
      </c>
      <c r="D180" s="1">
        <v>70431063.027400002</v>
      </c>
      <c r="E180" s="13">
        <v>257</v>
      </c>
    </row>
    <row r="181" spans="1:5" x14ac:dyDescent="0.3">
      <c r="A181" s="2">
        <v>2019</v>
      </c>
      <c r="B181" s="2">
        <v>9</v>
      </c>
      <c r="C181" s="2" t="s">
        <v>6</v>
      </c>
      <c r="D181" s="1">
        <v>12035660</v>
      </c>
      <c r="E181" s="13">
        <v>55</v>
      </c>
    </row>
    <row r="182" spans="1:5" x14ac:dyDescent="0.3">
      <c r="A182" s="2">
        <v>2019</v>
      </c>
      <c r="B182" s="2">
        <v>10</v>
      </c>
      <c r="C182" s="2" t="s">
        <v>5</v>
      </c>
      <c r="D182" s="1">
        <v>874430577.51999998</v>
      </c>
      <c r="E182" s="13">
        <v>10736</v>
      </c>
    </row>
    <row r="183" spans="1:5" x14ac:dyDescent="0.3">
      <c r="A183" s="2">
        <v>2019</v>
      </c>
      <c r="B183" s="2">
        <v>10</v>
      </c>
      <c r="C183" s="2" t="s">
        <v>8</v>
      </c>
      <c r="D183" s="1">
        <v>37646808.359999999</v>
      </c>
      <c r="E183" s="13">
        <v>70</v>
      </c>
    </row>
    <row r="184" spans="1:5" x14ac:dyDescent="0.3">
      <c r="A184" s="2">
        <v>2019</v>
      </c>
      <c r="B184" s="2">
        <v>10</v>
      </c>
      <c r="C184" s="2" t="s">
        <v>7</v>
      </c>
      <c r="D184" s="1">
        <v>56560006.674699999</v>
      </c>
      <c r="E184" s="13">
        <v>213</v>
      </c>
    </row>
    <row r="185" spans="1:5" x14ac:dyDescent="0.3">
      <c r="A185" s="2">
        <v>2019</v>
      </c>
      <c r="B185" s="2">
        <v>10</v>
      </c>
      <c r="C185" s="2" t="s">
        <v>6</v>
      </c>
      <c r="D185" s="1">
        <v>11828745</v>
      </c>
      <c r="E185" s="13">
        <v>58</v>
      </c>
    </row>
    <row r="186" spans="1:5" x14ac:dyDescent="0.3">
      <c r="A186" s="2">
        <v>2019</v>
      </c>
      <c r="B186" s="2">
        <v>11</v>
      </c>
      <c r="C186" s="2" t="s">
        <v>5</v>
      </c>
      <c r="D186" s="1">
        <v>735259103.36000001</v>
      </c>
      <c r="E186" s="13">
        <v>9256</v>
      </c>
    </row>
    <row r="187" spans="1:5" x14ac:dyDescent="0.3">
      <c r="A187" s="2">
        <v>2019</v>
      </c>
      <c r="B187" s="2">
        <v>11</v>
      </c>
      <c r="C187" s="2" t="s">
        <v>8</v>
      </c>
      <c r="D187" s="1">
        <v>77224864.609999999</v>
      </c>
      <c r="E187" s="13">
        <v>138</v>
      </c>
    </row>
    <row r="188" spans="1:5" x14ac:dyDescent="0.3">
      <c r="A188" s="2">
        <v>2019</v>
      </c>
      <c r="B188" s="2">
        <v>11</v>
      </c>
      <c r="C188" s="2" t="s">
        <v>7</v>
      </c>
      <c r="D188" s="1">
        <v>111087991.1717</v>
      </c>
      <c r="E188" s="13">
        <v>401</v>
      </c>
    </row>
    <row r="189" spans="1:5" x14ac:dyDescent="0.3">
      <c r="A189" s="2">
        <v>2019</v>
      </c>
      <c r="B189" s="2">
        <v>11</v>
      </c>
      <c r="C189" s="2" t="s">
        <v>6</v>
      </c>
      <c r="D189" s="1">
        <v>17198440</v>
      </c>
      <c r="E189" s="13">
        <v>81</v>
      </c>
    </row>
    <row r="190" spans="1:5" x14ac:dyDescent="0.3">
      <c r="A190" s="2">
        <v>2019</v>
      </c>
      <c r="B190" s="2">
        <v>12</v>
      </c>
      <c r="C190" s="2" t="s">
        <v>5</v>
      </c>
      <c r="D190" s="1">
        <v>473451912.36000001</v>
      </c>
      <c r="E190" s="13">
        <v>5778</v>
      </c>
    </row>
    <row r="191" spans="1:5" x14ac:dyDescent="0.3">
      <c r="A191" s="2">
        <v>2019</v>
      </c>
      <c r="B191" s="2">
        <v>12</v>
      </c>
      <c r="C191" s="2" t="s">
        <v>8</v>
      </c>
      <c r="D191" s="1">
        <v>0</v>
      </c>
      <c r="E191" s="13">
        <v>0</v>
      </c>
    </row>
    <row r="192" spans="1:5" x14ac:dyDescent="0.3">
      <c r="A192" s="2">
        <v>2019</v>
      </c>
      <c r="B192" s="2">
        <v>12</v>
      </c>
      <c r="C192" s="2" t="s">
        <v>7</v>
      </c>
      <c r="D192" s="1">
        <v>49200</v>
      </c>
      <c r="E192" s="13">
        <v>0</v>
      </c>
    </row>
    <row r="193" spans="1:5" x14ac:dyDescent="0.3">
      <c r="A193" s="2">
        <v>2019</v>
      </c>
      <c r="B193" s="2">
        <v>12</v>
      </c>
      <c r="C193" s="2" t="s">
        <v>6</v>
      </c>
      <c r="D193" s="1">
        <v>11562117</v>
      </c>
      <c r="E193" s="13">
        <v>56</v>
      </c>
    </row>
    <row r="194" spans="1:5" x14ac:dyDescent="0.3">
      <c r="A194" s="2">
        <v>2020</v>
      </c>
      <c r="B194" s="2">
        <v>1</v>
      </c>
      <c r="C194" s="2" t="s">
        <v>5</v>
      </c>
      <c r="D194" s="1">
        <v>769686756.08000004</v>
      </c>
      <c r="E194" s="13">
        <v>9064</v>
      </c>
    </row>
    <row r="195" spans="1:5" x14ac:dyDescent="0.3">
      <c r="A195" s="2">
        <v>2020</v>
      </c>
      <c r="B195" s="2">
        <v>1</v>
      </c>
      <c r="C195" s="2" t="s">
        <v>8</v>
      </c>
      <c r="D195" s="1">
        <v>304953.48</v>
      </c>
      <c r="E195" s="13">
        <v>0</v>
      </c>
    </row>
    <row r="196" spans="1:5" x14ac:dyDescent="0.3">
      <c r="A196" s="2">
        <v>2020</v>
      </c>
      <c r="B196" s="2">
        <v>1</v>
      </c>
      <c r="C196" s="2" t="s">
        <v>7</v>
      </c>
      <c r="D196" s="1">
        <v>93096.52</v>
      </c>
      <c r="E196" s="13">
        <v>0</v>
      </c>
    </row>
    <row r="197" spans="1:5" x14ac:dyDescent="0.3">
      <c r="A197" s="2">
        <v>2020</v>
      </c>
      <c r="B197" s="2">
        <v>1</v>
      </c>
      <c r="C197" s="2" t="s">
        <v>6</v>
      </c>
      <c r="D197" s="1">
        <v>7129550</v>
      </c>
      <c r="E197" s="13">
        <v>34</v>
      </c>
    </row>
    <row r="198" spans="1:5" x14ac:dyDescent="0.3">
      <c r="A198" s="2">
        <v>2020</v>
      </c>
      <c r="B198" s="2">
        <v>2</v>
      </c>
      <c r="C198" s="2" t="s">
        <v>5</v>
      </c>
      <c r="D198" s="1">
        <v>819657692</v>
      </c>
      <c r="E198" s="13">
        <v>9707</v>
      </c>
    </row>
    <row r="199" spans="1:5" x14ac:dyDescent="0.3">
      <c r="A199" s="2">
        <v>2020</v>
      </c>
      <c r="B199" s="2">
        <v>2</v>
      </c>
      <c r="C199" s="2" t="s">
        <v>8</v>
      </c>
      <c r="D199" s="1">
        <v>2132769.33</v>
      </c>
      <c r="E199" s="13">
        <v>3</v>
      </c>
    </row>
    <row r="200" spans="1:5" x14ac:dyDescent="0.3">
      <c r="A200" s="2">
        <v>2020</v>
      </c>
      <c r="B200" s="2">
        <v>2</v>
      </c>
      <c r="C200" s="2" t="s">
        <v>7</v>
      </c>
      <c r="D200" s="1">
        <v>30071691.969999999</v>
      </c>
      <c r="E200" s="13">
        <v>75</v>
      </c>
    </row>
    <row r="201" spans="1:5" x14ac:dyDescent="0.3">
      <c r="A201" s="2">
        <v>2020</v>
      </c>
      <c r="B201" s="2">
        <v>2</v>
      </c>
      <c r="C201" s="2" t="s">
        <v>6</v>
      </c>
      <c r="D201" s="1">
        <v>10640809</v>
      </c>
      <c r="E201" s="13">
        <v>50</v>
      </c>
    </row>
    <row r="202" spans="1:5" x14ac:dyDescent="0.3">
      <c r="A202" s="2">
        <v>2020</v>
      </c>
      <c r="B202" s="2">
        <v>3</v>
      </c>
      <c r="C202" s="2" t="s">
        <v>5</v>
      </c>
      <c r="D202" s="1">
        <v>710865084.28999996</v>
      </c>
      <c r="E202" s="13">
        <v>8462</v>
      </c>
    </row>
    <row r="203" spans="1:5" x14ac:dyDescent="0.3">
      <c r="A203" s="2">
        <v>2020</v>
      </c>
      <c r="B203" s="2">
        <v>3</v>
      </c>
      <c r="C203" s="2" t="s">
        <v>8</v>
      </c>
      <c r="D203" s="1">
        <v>14980290</v>
      </c>
      <c r="E203" s="13">
        <v>25</v>
      </c>
    </row>
    <row r="204" spans="1:5" x14ac:dyDescent="0.3">
      <c r="A204" s="2">
        <v>2020</v>
      </c>
      <c r="B204" s="2">
        <v>3</v>
      </c>
      <c r="C204" s="2" t="s">
        <v>7</v>
      </c>
      <c r="D204" s="1">
        <v>96550268.140400007</v>
      </c>
      <c r="E204" s="13">
        <v>264</v>
      </c>
    </row>
    <row r="205" spans="1:5" x14ac:dyDescent="0.3">
      <c r="A205" s="2">
        <v>2020</v>
      </c>
      <c r="B205" s="2">
        <v>3</v>
      </c>
      <c r="C205" s="2" t="s">
        <v>6</v>
      </c>
      <c r="D205" s="1">
        <v>10353280</v>
      </c>
      <c r="E205" s="13">
        <v>44</v>
      </c>
    </row>
    <row r="206" spans="1:5" x14ac:dyDescent="0.3">
      <c r="A206" s="2">
        <v>2020</v>
      </c>
      <c r="B206" s="2">
        <v>4</v>
      </c>
      <c r="C206" s="2" t="s">
        <v>5</v>
      </c>
      <c r="D206" s="1">
        <v>219716438.40000001</v>
      </c>
      <c r="E206" s="13">
        <v>2251</v>
      </c>
    </row>
    <row r="207" spans="1:5" x14ac:dyDescent="0.3">
      <c r="A207" s="2">
        <v>2020</v>
      </c>
      <c r="B207" s="2">
        <v>4</v>
      </c>
      <c r="C207" s="2" t="s">
        <v>8</v>
      </c>
      <c r="D207" s="1">
        <v>14241525</v>
      </c>
      <c r="E207" s="13">
        <v>26</v>
      </c>
    </row>
    <row r="208" spans="1:5" x14ac:dyDescent="0.3">
      <c r="A208" s="2">
        <v>2020</v>
      </c>
      <c r="B208" s="2">
        <v>4</v>
      </c>
      <c r="C208" s="2" t="s">
        <v>7</v>
      </c>
      <c r="D208" s="1">
        <v>31273832.289999999</v>
      </c>
      <c r="E208" s="13">
        <v>91</v>
      </c>
    </row>
    <row r="209" spans="1:5" x14ac:dyDescent="0.3">
      <c r="A209" s="2">
        <v>2020</v>
      </c>
      <c r="B209" s="2">
        <v>4</v>
      </c>
      <c r="C209" s="2" t="s">
        <v>6</v>
      </c>
      <c r="D209" s="1">
        <v>2157490</v>
      </c>
      <c r="E209" s="13">
        <v>10</v>
      </c>
    </row>
    <row r="210" spans="1:5" x14ac:dyDescent="0.3">
      <c r="A210" s="2">
        <v>2020</v>
      </c>
      <c r="B210" s="2">
        <v>5</v>
      </c>
      <c r="C210" s="2" t="s">
        <v>5</v>
      </c>
      <c r="D210" s="1">
        <v>391575974.00999999</v>
      </c>
      <c r="E210" s="13">
        <v>4184</v>
      </c>
    </row>
    <row r="211" spans="1:5" x14ac:dyDescent="0.3">
      <c r="A211" s="2">
        <v>2020</v>
      </c>
      <c r="B211" s="2">
        <v>5</v>
      </c>
      <c r="C211" s="2" t="s">
        <v>8</v>
      </c>
      <c r="D211" s="1">
        <v>23122235</v>
      </c>
      <c r="E211" s="13">
        <v>41</v>
      </c>
    </row>
    <row r="212" spans="1:5" x14ac:dyDescent="0.3">
      <c r="A212" s="2">
        <v>2020</v>
      </c>
      <c r="B212" s="2">
        <v>5</v>
      </c>
      <c r="C212" s="2" t="s">
        <v>7</v>
      </c>
      <c r="D212" s="1">
        <v>59908829.413199998</v>
      </c>
      <c r="E212" s="13">
        <v>177</v>
      </c>
    </row>
    <row r="213" spans="1:5" x14ac:dyDescent="0.3">
      <c r="A213" s="2">
        <v>2020</v>
      </c>
      <c r="B213" s="2">
        <v>5</v>
      </c>
      <c r="C213" s="2" t="s">
        <v>6</v>
      </c>
      <c r="D213" s="1">
        <v>664800</v>
      </c>
      <c r="E213" s="13">
        <v>4</v>
      </c>
    </row>
    <row r="214" spans="1:5" x14ac:dyDescent="0.3">
      <c r="A214" s="2">
        <v>2020</v>
      </c>
      <c r="B214" s="2">
        <v>6</v>
      </c>
      <c r="C214" s="2" t="s">
        <v>5</v>
      </c>
      <c r="D214" s="1">
        <v>560477859.62</v>
      </c>
      <c r="E214" s="13">
        <v>6071</v>
      </c>
    </row>
    <row r="215" spans="1:5" x14ac:dyDescent="0.3">
      <c r="A215" s="2">
        <v>2020</v>
      </c>
      <c r="B215" s="2">
        <v>6</v>
      </c>
      <c r="C215" s="2" t="s">
        <v>8</v>
      </c>
      <c r="D215" s="1">
        <v>31355665</v>
      </c>
      <c r="E215" s="13">
        <v>54</v>
      </c>
    </row>
    <row r="216" spans="1:5" x14ac:dyDescent="0.3">
      <c r="A216" s="2">
        <v>2020</v>
      </c>
      <c r="B216" s="2">
        <v>6</v>
      </c>
      <c r="C216" s="2" t="s">
        <v>7</v>
      </c>
      <c r="D216" s="1">
        <v>50983514.82</v>
      </c>
      <c r="E216" s="13">
        <v>148</v>
      </c>
    </row>
    <row r="217" spans="1:5" x14ac:dyDescent="0.3">
      <c r="A217" s="2">
        <v>2020</v>
      </c>
      <c r="B217" s="2">
        <v>6</v>
      </c>
      <c r="C217" s="2" t="s">
        <v>6</v>
      </c>
      <c r="D217" s="1">
        <v>3345800</v>
      </c>
      <c r="E217" s="13">
        <v>16</v>
      </c>
    </row>
    <row r="218" spans="1:5" x14ac:dyDescent="0.3">
      <c r="A218" s="2">
        <v>2020</v>
      </c>
      <c r="B218" s="2">
        <v>7</v>
      </c>
      <c r="C218" s="2" t="s">
        <v>5</v>
      </c>
      <c r="D218" s="1">
        <v>684105857.21000004</v>
      </c>
      <c r="E218" s="13">
        <v>7574</v>
      </c>
    </row>
    <row r="219" spans="1:5" x14ac:dyDescent="0.3">
      <c r="A219" s="2">
        <v>2020</v>
      </c>
      <c r="B219" s="2">
        <v>7</v>
      </c>
      <c r="C219" s="2" t="s">
        <v>8</v>
      </c>
      <c r="D219" s="1">
        <v>26233150</v>
      </c>
      <c r="E219" s="13">
        <v>46</v>
      </c>
    </row>
    <row r="220" spans="1:5" x14ac:dyDescent="0.3">
      <c r="A220" s="2">
        <v>2020</v>
      </c>
      <c r="B220" s="2">
        <v>7</v>
      </c>
      <c r="C220" s="2" t="s">
        <v>7</v>
      </c>
      <c r="D220" s="1">
        <v>49776615.579999998</v>
      </c>
      <c r="E220" s="13">
        <v>137</v>
      </c>
    </row>
    <row r="221" spans="1:5" x14ac:dyDescent="0.3">
      <c r="A221" s="2">
        <v>2020</v>
      </c>
      <c r="B221" s="2">
        <v>7</v>
      </c>
      <c r="C221" s="2" t="s">
        <v>6</v>
      </c>
      <c r="D221" s="1">
        <v>3351890</v>
      </c>
      <c r="E221" s="13">
        <v>17</v>
      </c>
    </row>
    <row r="222" spans="1:5" x14ac:dyDescent="0.3">
      <c r="A222" s="2">
        <v>2020</v>
      </c>
      <c r="B222" s="2">
        <v>8</v>
      </c>
      <c r="C222" s="2" t="s">
        <v>5</v>
      </c>
      <c r="D222" s="1">
        <v>634897979</v>
      </c>
      <c r="E222" s="13">
        <v>7342</v>
      </c>
    </row>
    <row r="223" spans="1:5" x14ac:dyDescent="0.3">
      <c r="A223" s="2">
        <v>2020</v>
      </c>
      <c r="B223" s="2">
        <v>8</v>
      </c>
      <c r="C223" s="2" t="s">
        <v>8</v>
      </c>
      <c r="D223" s="1">
        <v>43177849</v>
      </c>
      <c r="E223" s="13">
        <v>70</v>
      </c>
    </row>
    <row r="224" spans="1:5" x14ac:dyDescent="0.3">
      <c r="A224" s="2">
        <v>2020</v>
      </c>
      <c r="B224" s="2">
        <v>8</v>
      </c>
      <c r="C224" s="2" t="s">
        <v>7</v>
      </c>
      <c r="D224" s="1">
        <v>69632048.830300003</v>
      </c>
      <c r="E224" s="13">
        <v>204</v>
      </c>
    </row>
    <row r="225" spans="1:5" x14ac:dyDescent="0.3">
      <c r="A225" s="2">
        <v>2020</v>
      </c>
      <c r="B225" s="2">
        <v>8</v>
      </c>
      <c r="C225" s="2" t="s">
        <v>6</v>
      </c>
      <c r="D225" s="1">
        <v>3350428</v>
      </c>
      <c r="E225" s="13">
        <v>19</v>
      </c>
    </row>
    <row r="226" spans="1:5" x14ac:dyDescent="0.3">
      <c r="A226" s="2">
        <v>2020</v>
      </c>
      <c r="B226" s="2">
        <v>9</v>
      </c>
      <c r="C226" s="2" t="s">
        <v>5</v>
      </c>
      <c r="D226" s="1">
        <v>725049563.88999999</v>
      </c>
      <c r="E226" s="13">
        <v>8617</v>
      </c>
    </row>
    <row r="227" spans="1:5" x14ac:dyDescent="0.3">
      <c r="A227" s="2">
        <v>2020</v>
      </c>
      <c r="B227" s="2">
        <v>9</v>
      </c>
      <c r="C227" s="2" t="s">
        <v>8</v>
      </c>
      <c r="D227" s="1">
        <v>24140652.530000001</v>
      </c>
      <c r="E227" s="13">
        <v>38</v>
      </c>
    </row>
    <row r="228" spans="1:5" x14ac:dyDescent="0.3">
      <c r="A228" s="2">
        <v>2020</v>
      </c>
      <c r="B228" s="2">
        <v>9</v>
      </c>
      <c r="C228" s="2" t="s">
        <v>7</v>
      </c>
      <c r="D228" s="1">
        <v>56571319.539999999</v>
      </c>
      <c r="E228" s="13">
        <v>155</v>
      </c>
    </row>
    <row r="229" spans="1:5" x14ac:dyDescent="0.3">
      <c r="A229" s="2">
        <v>2020</v>
      </c>
      <c r="B229" s="2">
        <v>9</v>
      </c>
      <c r="C229" s="2" t="s">
        <v>6</v>
      </c>
      <c r="D229" s="1">
        <v>8676470</v>
      </c>
      <c r="E229" s="13">
        <v>40</v>
      </c>
    </row>
    <row r="230" spans="1:5" x14ac:dyDescent="0.3">
      <c r="A230" s="2">
        <v>2020</v>
      </c>
      <c r="B230" s="2">
        <v>10</v>
      </c>
      <c r="C230" s="2" t="s">
        <v>5</v>
      </c>
      <c r="D230" s="1">
        <v>661720642.67999995</v>
      </c>
      <c r="E230" s="13">
        <v>8023</v>
      </c>
    </row>
    <row r="231" spans="1:5" x14ac:dyDescent="0.3">
      <c r="A231" s="2">
        <v>2020</v>
      </c>
      <c r="B231" s="2">
        <v>10</v>
      </c>
      <c r="C231" s="2" t="s">
        <v>8</v>
      </c>
      <c r="D231" s="1">
        <v>28133805</v>
      </c>
      <c r="E231" s="13">
        <v>50</v>
      </c>
    </row>
    <row r="232" spans="1:5" x14ac:dyDescent="0.3">
      <c r="A232" s="2">
        <v>2020</v>
      </c>
      <c r="B232" s="2">
        <v>10</v>
      </c>
      <c r="C232" s="2" t="s">
        <v>7</v>
      </c>
      <c r="D232" s="1">
        <v>81413865.870000005</v>
      </c>
      <c r="E232" s="13">
        <v>229</v>
      </c>
    </row>
    <row r="233" spans="1:5" x14ac:dyDescent="0.3">
      <c r="A233" s="2">
        <v>2020</v>
      </c>
      <c r="B233" s="2">
        <v>10</v>
      </c>
      <c r="C233" s="2" t="s">
        <v>6</v>
      </c>
      <c r="D233" s="1">
        <v>7213272</v>
      </c>
      <c r="E233" s="13">
        <v>33</v>
      </c>
    </row>
    <row r="234" spans="1:5" x14ac:dyDescent="0.3">
      <c r="A234" s="2">
        <v>2020</v>
      </c>
      <c r="B234" s="2">
        <v>11</v>
      </c>
      <c r="C234" s="2" t="s">
        <v>5</v>
      </c>
      <c r="D234" s="1">
        <v>1069289387.87</v>
      </c>
      <c r="E234" s="13">
        <v>9788</v>
      </c>
    </row>
    <row r="235" spans="1:5" x14ac:dyDescent="0.3">
      <c r="A235" s="2">
        <v>2020</v>
      </c>
      <c r="B235" s="2">
        <v>11</v>
      </c>
      <c r="C235" s="2" t="s">
        <v>8</v>
      </c>
      <c r="D235" s="1">
        <v>43793730.200000003</v>
      </c>
      <c r="E235" s="13">
        <v>68</v>
      </c>
    </row>
    <row r="236" spans="1:5" x14ac:dyDescent="0.3">
      <c r="A236" s="2">
        <v>2020</v>
      </c>
      <c r="B236" s="2">
        <v>11</v>
      </c>
      <c r="C236" s="2" t="s">
        <v>7</v>
      </c>
      <c r="D236" s="1">
        <v>101425862.43000001</v>
      </c>
      <c r="E236" s="13">
        <v>278</v>
      </c>
    </row>
    <row r="237" spans="1:5" x14ac:dyDescent="0.3">
      <c r="A237" s="2">
        <v>2020</v>
      </c>
      <c r="B237" s="2">
        <v>11</v>
      </c>
      <c r="C237" s="2" t="s">
        <v>6</v>
      </c>
      <c r="D237" s="1">
        <v>9645308</v>
      </c>
      <c r="E237" s="13">
        <v>40</v>
      </c>
    </row>
    <row r="238" spans="1:5" x14ac:dyDescent="0.3">
      <c r="A238" s="2">
        <v>2020</v>
      </c>
      <c r="B238" s="2">
        <v>12</v>
      </c>
      <c r="C238" s="2" t="s">
        <v>5</v>
      </c>
      <c r="D238" s="1">
        <v>554739529.86000001</v>
      </c>
      <c r="E238" s="13">
        <v>5532</v>
      </c>
    </row>
    <row r="239" spans="1:5" x14ac:dyDescent="0.3">
      <c r="A239" s="2">
        <v>2020</v>
      </c>
      <c r="B239" s="2">
        <v>12</v>
      </c>
      <c r="C239" s="2" t="s">
        <v>8</v>
      </c>
      <c r="D239" s="1">
        <v>45927615</v>
      </c>
      <c r="E239" s="13">
        <v>75</v>
      </c>
    </row>
    <row r="240" spans="1:5" x14ac:dyDescent="0.3">
      <c r="A240" s="2">
        <v>2020</v>
      </c>
      <c r="B240" s="2">
        <v>12</v>
      </c>
      <c r="C240" s="2" t="s">
        <v>7</v>
      </c>
      <c r="D240" s="1">
        <v>69222203.939999998</v>
      </c>
      <c r="E240" s="13">
        <v>202</v>
      </c>
    </row>
    <row r="241" spans="1:5" x14ac:dyDescent="0.3">
      <c r="A241" s="2">
        <v>2020</v>
      </c>
      <c r="B241" s="2">
        <v>12</v>
      </c>
      <c r="C241" s="2" t="s">
        <v>6</v>
      </c>
      <c r="D241" s="1">
        <v>9217210</v>
      </c>
      <c r="E241" s="13">
        <v>40</v>
      </c>
    </row>
    <row r="242" spans="1:5" x14ac:dyDescent="0.3">
      <c r="A242" s="2">
        <v>2021</v>
      </c>
      <c r="B242" s="2">
        <v>1</v>
      </c>
      <c r="C242" s="2" t="s">
        <v>5</v>
      </c>
      <c r="D242" s="1">
        <v>639936327.22000003</v>
      </c>
      <c r="E242" s="13">
        <v>6088</v>
      </c>
    </row>
    <row r="243" spans="1:5" x14ac:dyDescent="0.3">
      <c r="A243" s="2">
        <v>2021</v>
      </c>
      <c r="B243" s="2">
        <v>1</v>
      </c>
      <c r="C243" s="2" t="s">
        <v>8</v>
      </c>
      <c r="D243" s="1">
        <v>261600</v>
      </c>
      <c r="E243" s="13">
        <v>0</v>
      </c>
    </row>
    <row r="244" spans="1:5" x14ac:dyDescent="0.3">
      <c r="A244" s="2">
        <v>2021</v>
      </c>
      <c r="B244" s="2">
        <v>1</v>
      </c>
      <c r="C244" s="2" t="s">
        <v>7</v>
      </c>
      <c r="D244" s="1">
        <v>0</v>
      </c>
      <c r="E244" s="13">
        <v>0</v>
      </c>
    </row>
    <row r="245" spans="1:5" x14ac:dyDescent="0.3">
      <c r="A245" s="2">
        <v>2021</v>
      </c>
      <c r="B245" s="2">
        <v>1</v>
      </c>
      <c r="C245" s="2" t="s">
        <v>6</v>
      </c>
      <c r="D245" s="1">
        <v>2019800</v>
      </c>
      <c r="E245" s="13">
        <v>8</v>
      </c>
    </row>
    <row r="246" spans="1:5" x14ac:dyDescent="0.3">
      <c r="A246" s="2">
        <v>2021</v>
      </c>
      <c r="B246" s="2">
        <v>2</v>
      </c>
      <c r="C246" s="2" t="s">
        <v>5</v>
      </c>
      <c r="D246" s="1">
        <v>754724019.48000002</v>
      </c>
      <c r="E246" s="13">
        <v>7417</v>
      </c>
    </row>
    <row r="247" spans="1:5" x14ac:dyDescent="0.3">
      <c r="A247" s="2">
        <v>2021</v>
      </c>
      <c r="B247" s="2">
        <v>2</v>
      </c>
      <c r="C247" s="2" t="s">
        <v>8</v>
      </c>
      <c r="D247" s="1">
        <v>3714800</v>
      </c>
      <c r="E247" s="13">
        <v>6</v>
      </c>
    </row>
    <row r="248" spans="1:5" x14ac:dyDescent="0.3">
      <c r="A248" s="2">
        <v>2021</v>
      </c>
      <c r="B248" s="2">
        <v>2</v>
      </c>
      <c r="C248" s="2" t="s">
        <v>7</v>
      </c>
      <c r="D248" s="1">
        <v>4444320</v>
      </c>
      <c r="E248" s="13">
        <v>14</v>
      </c>
    </row>
    <row r="249" spans="1:5" x14ac:dyDescent="0.3">
      <c r="A249" s="2">
        <v>2021</v>
      </c>
      <c r="B249" s="2">
        <v>2</v>
      </c>
      <c r="C249" s="2" t="s">
        <v>6</v>
      </c>
      <c r="D249" s="1">
        <v>5667390</v>
      </c>
      <c r="E249" s="13">
        <v>28</v>
      </c>
    </row>
    <row r="250" spans="1:5" x14ac:dyDescent="0.3">
      <c r="A250" s="2">
        <v>2021</v>
      </c>
      <c r="B250" s="2">
        <v>3</v>
      </c>
      <c r="C250" s="2" t="s">
        <v>5</v>
      </c>
      <c r="D250" s="1">
        <v>859991880.39999998</v>
      </c>
      <c r="E250" s="13">
        <v>8537</v>
      </c>
    </row>
    <row r="251" spans="1:5" x14ac:dyDescent="0.3">
      <c r="A251" s="2">
        <v>2021</v>
      </c>
      <c r="B251" s="2">
        <v>3</v>
      </c>
      <c r="C251" s="2" t="s">
        <v>8</v>
      </c>
      <c r="D251" s="1">
        <v>5766235</v>
      </c>
      <c r="E251" s="13">
        <v>8</v>
      </c>
    </row>
    <row r="252" spans="1:5" x14ac:dyDescent="0.3">
      <c r="A252" s="2">
        <v>2021</v>
      </c>
      <c r="B252" s="2">
        <v>3</v>
      </c>
      <c r="C252" s="2" t="s">
        <v>7</v>
      </c>
      <c r="D252" s="1">
        <v>26777455.84</v>
      </c>
      <c r="E252" s="13">
        <v>67</v>
      </c>
    </row>
    <row r="253" spans="1:5" x14ac:dyDescent="0.3">
      <c r="A253" s="2">
        <v>2021</v>
      </c>
      <c r="B253" s="2">
        <v>3</v>
      </c>
      <c r="C253" s="2" t="s">
        <v>6</v>
      </c>
      <c r="D253" s="1">
        <v>9072180</v>
      </c>
      <c r="E253" s="13">
        <v>40</v>
      </c>
    </row>
    <row r="254" spans="1:5" x14ac:dyDescent="0.3">
      <c r="A254" s="2">
        <v>2021</v>
      </c>
      <c r="B254" s="2">
        <v>4</v>
      </c>
      <c r="C254" s="2" t="s">
        <v>5</v>
      </c>
      <c r="D254" s="1">
        <v>736537836.72000003</v>
      </c>
      <c r="E254" s="13">
        <v>7031</v>
      </c>
    </row>
    <row r="255" spans="1:5" x14ac:dyDescent="0.3">
      <c r="A255" s="2">
        <v>2021</v>
      </c>
      <c r="B255" s="2">
        <v>4</v>
      </c>
      <c r="C255" s="2" t="s">
        <v>8</v>
      </c>
      <c r="D255" s="1">
        <v>15569052.460000001</v>
      </c>
      <c r="E255" s="13">
        <v>26</v>
      </c>
    </row>
    <row r="256" spans="1:5" x14ac:dyDescent="0.3">
      <c r="A256" s="2">
        <v>2021</v>
      </c>
      <c r="B256" s="2">
        <v>4</v>
      </c>
      <c r="C256" s="2" t="s">
        <v>7</v>
      </c>
      <c r="D256" s="1">
        <v>52021877</v>
      </c>
      <c r="E256" s="13">
        <v>135</v>
      </c>
    </row>
    <row r="257" spans="1:5" x14ac:dyDescent="0.3">
      <c r="A257" s="2">
        <v>2021</v>
      </c>
      <c r="B257" s="2">
        <v>4</v>
      </c>
      <c r="C257" s="2" t="s">
        <v>6</v>
      </c>
      <c r="D257" s="1">
        <v>5762590</v>
      </c>
      <c r="E257" s="13">
        <v>24</v>
      </c>
    </row>
    <row r="258" spans="1:5" x14ac:dyDescent="0.3">
      <c r="A258" s="2">
        <v>2021</v>
      </c>
      <c r="B258" s="2">
        <v>5</v>
      </c>
      <c r="C258" s="2" t="s">
        <v>5</v>
      </c>
      <c r="D258" s="56">
        <v>927236442</v>
      </c>
      <c r="E258" s="13">
        <v>8878</v>
      </c>
    </row>
    <row r="259" spans="1:5" x14ac:dyDescent="0.3">
      <c r="A259" s="2">
        <v>2021</v>
      </c>
      <c r="B259" s="2">
        <v>5</v>
      </c>
      <c r="C259" s="2" t="s">
        <v>8</v>
      </c>
      <c r="D259" s="56">
        <v>34900067</v>
      </c>
      <c r="E259" s="13">
        <v>54</v>
      </c>
    </row>
    <row r="260" spans="1:5" x14ac:dyDescent="0.3">
      <c r="A260" s="2">
        <v>2021</v>
      </c>
      <c r="B260" s="2">
        <v>5</v>
      </c>
      <c r="C260" s="2" t="s">
        <v>7</v>
      </c>
      <c r="D260" s="56">
        <v>87275273</v>
      </c>
      <c r="E260" s="13">
        <v>226</v>
      </c>
    </row>
    <row r="261" spans="1:5" x14ac:dyDescent="0.3">
      <c r="A261" s="2">
        <v>2021</v>
      </c>
      <c r="B261" s="2">
        <v>5</v>
      </c>
      <c r="C261" s="2" t="s">
        <v>6</v>
      </c>
      <c r="D261" s="56">
        <v>10234934</v>
      </c>
      <c r="E261" s="13">
        <v>41</v>
      </c>
    </row>
    <row r="262" spans="1:5" x14ac:dyDescent="0.3">
      <c r="A262" s="2">
        <v>2021</v>
      </c>
      <c r="B262" s="2">
        <v>6</v>
      </c>
      <c r="C262" s="2" t="s">
        <v>5</v>
      </c>
      <c r="D262" s="1">
        <v>876149242.57000005</v>
      </c>
      <c r="E262" s="13">
        <v>8786</v>
      </c>
    </row>
    <row r="263" spans="1:5" x14ac:dyDescent="0.3">
      <c r="A263" s="2">
        <v>2021</v>
      </c>
      <c r="B263" s="2">
        <v>6</v>
      </c>
      <c r="C263" s="2" t="s">
        <v>8</v>
      </c>
      <c r="D263" s="1">
        <v>19823750</v>
      </c>
      <c r="E263" s="13">
        <v>37</v>
      </c>
    </row>
    <row r="264" spans="1:5" x14ac:dyDescent="0.3">
      <c r="A264" s="2">
        <v>2021</v>
      </c>
      <c r="B264" s="2">
        <v>6</v>
      </c>
      <c r="C264" s="2" t="s">
        <v>7</v>
      </c>
      <c r="D264" s="1">
        <v>75258668.870000005</v>
      </c>
      <c r="E264" s="13">
        <v>195</v>
      </c>
    </row>
    <row r="265" spans="1:5" x14ac:dyDescent="0.3">
      <c r="A265" s="2">
        <v>2021</v>
      </c>
      <c r="B265" s="2">
        <v>6</v>
      </c>
      <c r="C265" s="2" t="s">
        <v>6</v>
      </c>
      <c r="D265" s="1">
        <v>9239936</v>
      </c>
      <c r="E265" s="13">
        <v>37</v>
      </c>
    </row>
    <row r="266" spans="1:5" x14ac:dyDescent="0.3">
      <c r="A266" s="2">
        <v>2021</v>
      </c>
      <c r="B266" s="2">
        <v>7</v>
      </c>
      <c r="C266" s="2" t="s">
        <v>5</v>
      </c>
      <c r="D266" s="57">
        <v>809284562.15999997</v>
      </c>
      <c r="E266" s="13">
        <v>8044</v>
      </c>
    </row>
    <row r="267" spans="1:5" x14ac:dyDescent="0.3">
      <c r="A267" s="2">
        <v>2021</v>
      </c>
      <c r="B267" s="2">
        <v>7</v>
      </c>
      <c r="C267" s="2" t="s">
        <v>8</v>
      </c>
      <c r="D267" s="57">
        <v>20817300</v>
      </c>
      <c r="E267" s="13">
        <v>35</v>
      </c>
    </row>
    <row r="268" spans="1:5" x14ac:dyDescent="0.3">
      <c r="A268" s="2">
        <v>2021</v>
      </c>
      <c r="B268" s="2">
        <v>7</v>
      </c>
      <c r="C268" s="2" t="s">
        <v>7</v>
      </c>
      <c r="D268" s="57">
        <v>72230260.006600007</v>
      </c>
      <c r="E268" s="13">
        <v>192</v>
      </c>
    </row>
    <row r="269" spans="1:5" x14ac:dyDescent="0.3">
      <c r="A269" s="2">
        <v>2021</v>
      </c>
      <c r="B269" s="2">
        <v>7</v>
      </c>
      <c r="C269" s="2" t="s">
        <v>6</v>
      </c>
      <c r="D269" s="57">
        <v>10966900</v>
      </c>
      <c r="E269" s="13">
        <v>46</v>
      </c>
    </row>
    <row r="270" spans="1:5" x14ac:dyDescent="0.3">
      <c r="A270" s="2">
        <v>2021</v>
      </c>
      <c r="B270" s="2">
        <v>8</v>
      </c>
      <c r="C270" s="2" t="s">
        <v>5</v>
      </c>
      <c r="D270" s="57">
        <v>732231023.35000002</v>
      </c>
      <c r="E270" s="13">
        <v>7067</v>
      </c>
    </row>
    <row r="271" spans="1:5" x14ac:dyDescent="0.3">
      <c r="A271" s="2">
        <v>2021</v>
      </c>
      <c r="B271" s="2">
        <v>8</v>
      </c>
      <c r="C271" s="2" t="s">
        <v>8</v>
      </c>
      <c r="D271" s="57">
        <v>28842439.59</v>
      </c>
      <c r="E271" s="13">
        <v>46</v>
      </c>
    </row>
    <row r="272" spans="1:5" x14ac:dyDescent="0.3">
      <c r="A272" s="2">
        <v>2021</v>
      </c>
      <c r="B272" s="2">
        <v>8</v>
      </c>
      <c r="C272" s="2" t="s">
        <v>7</v>
      </c>
      <c r="D272" s="57">
        <v>67052605</v>
      </c>
      <c r="E272" s="13">
        <v>174</v>
      </c>
    </row>
    <row r="273" spans="1:5" x14ac:dyDescent="0.3">
      <c r="A273" s="2">
        <v>2021</v>
      </c>
      <c r="B273" s="2">
        <v>8</v>
      </c>
      <c r="C273" s="2" t="s">
        <v>6</v>
      </c>
      <c r="D273" s="57">
        <v>5910672</v>
      </c>
      <c r="E273" s="13">
        <v>25</v>
      </c>
    </row>
    <row r="274" spans="1:5" x14ac:dyDescent="0.3">
      <c r="A274" s="2">
        <v>2021</v>
      </c>
      <c r="B274" s="2">
        <v>9</v>
      </c>
      <c r="C274" s="2" t="s">
        <v>5</v>
      </c>
      <c r="D274" s="57">
        <v>771554739.11000001</v>
      </c>
      <c r="E274" s="13">
        <v>7411</v>
      </c>
    </row>
    <row r="275" spans="1:5" x14ac:dyDescent="0.3">
      <c r="A275" s="2">
        <v>2021</v>
      </c>
      <c r="B275" s="2">
        <v>9</v>
      </c>
      <c r="C275" s="2" t="s">
        <v>8</v>
      </c>
      <c r="D275" s="57">
        <v>30720015</v>
      </c>
      <c r="E275" s="13">
        <v>49</v>
      </c>
    </row>
    <row r="276" spans="1:5" x14ac:dyDescent="0.3">
      <c r="A276" s="2">
        <v>2021</v>
      </c>
      <c r="B276" s="2">
        <v>9</v>
      </c>
      <c r="C276" s="2" t="s">
        <v>7</v>
      </c>
      <c r="D276" s="57">
        <v>60300549.82</v>
      </c>
      <c r="E276" s="13">
        <v>165</v>
      </c>
    </row>
    <row r="277" spans="1:5" x14ac:dyDescent="0.3">
      <c r="A277" s="2">
        <v>2021</v>
      </c>
      <c r="B277" s="2">
        <v>9</v>
      </c>
      <c r="C277" s="2" t="s">
        <v>6</v>
      </c>
      <c r="D277" s="57">
        <v>4369057</v>
      </c>
      <c r="E277" s="13">
        <v>18</v>
      </c>
    </row>
  </sheetData>
  <sortState xmlns:xlrd2="http://schemas.microsoft.com/office/spreadsheetml/2017/richdata2" ref="A2:E260">
    <sortCondition ref="A2:A260"/>
    <sortCondition ref="B2:B260"/>
    <sortCondition ref="C2:C260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P92"/>
  <sheetViews>
    <sheetView showGridLines="0" tabSelected="1" zoomScale="85" zoomScaleNormal="85" workbookViewId="0">
      <selection activeCell="I20" sqref="I20"/>
    </sheetView>
  </sheetViews>
  <sheetFormatPr baseColWidth="10" defaultColWidth="10.88671875" defaultRowHeight="14.4" x14ac:dyDescent="0.3"/>
  <cols>
    <col min="1" max="1" width="3.5546875" style="8" customWidth="1"/>
    <col min="2" max="2" width="10.88671875" style="8"/>
    <col min="3" max="3" width="15" style="5" customWidth="1"/>
    <col min="4" max="8" width="15" style="8" customWidth="1"/>
    <col min="9" max="9" width="16.5546875" style="8" customWidth="1"/>
    <col min="10" max="15" width="12.6640625" style="8" customWidth="1"/>
    <col min="16" max="16" width="16.5546875" style="8" customWidth="1"/>
    <col min="17" max="16384" width="10.88671875" style="8"/>
  </cols>
  <sheetData>
    <row r="2" spans="2:16" ht="15.6" x14ac:dyDescent="0.3">
      <c r="B2" s="20" t="s">
        <v>13</v>
      </c>
    </row>
    <row r="3" spans="2:16" x14ac:dyDescent="0.3">
      <c r="B3" s="21" t="s">
        <v>14</v>
      </c>
    </row>
    <row r="4" spans="2:16" x14ac:dyDescent="0.3">
      <c r="B4" s="22" t="s">
        <v>15</v>
      </c>
    </row>
    <row r="7" spans="2:16" ht="18" x14ac:dyDescent="0.3">
      <c r="B7" s="12" t="s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2:16" x14ac:dyDescent="0.3">
      <c r="C8" s="6"/>
    </row>
    <row r="9" spans="2:16" x14ac:dyDescent="0.3">
      <c r="C9" s="59" t="s">
        <v>2</v>
      </c>
      <c r="D9" s="59"/>
      <c r="E9" s="59"/>
      <c r="F9" s="59"/>
      <c r="G9" s="59"/>
      <c r="H9" s="59"/>
      <c r="J9" s="59" t="s">
        <v>3</v>
      </c>
      <c r="K9" s="59"/>
      <c r="L9" s="59"/>
      <c r="M9" s="59"/>
      <c r="N9" s="59"/>
      <c r="O9" s="59"/>
    </row>
    <row r="10" spans="2:16" x14ac:dyDescent="0.3">
      <c r="B10" s="18" t="s">
        <v>12</v>
      </c>
      <c r="C10" s="14">
        <v>2016</v>
      </c>
      <c r="D10" s="14">
        <v>2017</v>
      </c>
      <c r="E10" s="14">
        <v>2018</v>
      </c>
      <c r="F10" s="14">
        <v>2019</v>
      </c>
      <c r="G10" s="14">
        <v>2020</v>
      </c>
      <c r="H10" s="14">
        <v>2021</v>
      </c>
      <c r="J10" s="14">
        <v>2016</v>
      </c>
      <c r="K10" s="14">
        <v>2017</v>
      </c>
      <c r="L10" s="14">
        <v>2018</v>
      </c>
      <c r="M10" s="14">
        <v>2019</v>
      </c>
      <c r="N10" s="14">
        <v>2020</v>
      </c>
      <c r="O10" s="14">
        <v>2021</v>
      </c>
    </row>
    <row r="11" spans="2:16" ht="24.9" customHeight="1" x14ac:dyDescent="0.3">
      <c r="B11" s="16" t="s">
        <v>5</v>
      </c>
      <c r="C11" s="17">
        <f t="shared" ref="C11:H14" si="0">SUMIFS(Importe,Año,C$10,Tipo,$B11)</f>
        <v>6627550113.6000004</v>
      </c>
      <c r="D11" s="17">
        <f t="shared" si="0"/>
        <v>6742662027.7700005</v>
      </c>
      <c r="E11" s="17">
        <f t="shared" si="0"/>
        <v>6835604312.420001</v>
      </c>
      <c r="F11" s="17">
        <f t="shared" si="0"/>
        <v>8621418621.4099998</v>
      </c>
      <c r="G11" s="17">
        <f t="shared" si="0"/>
        <v>7801782764.9099998</v>
      </c>
      <c r="H11" s="17">
        <f t="shared" si="0"/>
        <v>7107646073.0099993</v>
      </c>
      <c r="J11" s="5">
        <f t="shared" ref="J11:O14" si="1">SUMIFS(Número,Año,J$10,Tipo,$B11)</f>
        <v>124511</v>
      </c>
      <c r="K11" s="5">
        <f t="shared" si="1"/>
        <v>121569</v>
      </c>
      <c r="L11" s="5">
        <f t="shared" si="1"/>
        <v>116710</v>
      </c>
      <c r="M11" s="5">
        <f t="shared" si="1"/>
        <v>118995</v>
      </c>
      <c r="N11" s="5">
        <f t="shared" si="1"/>
        <v>86615</v>
      </c>
      <c r="O11" s="5">
        <f t="shared" si="1"/>
        <v>69259</v>
      </c>
    </row>
    <row r="12" spans="2:16" ht="24.9" customHeight="1" x14ac:dyDescent="0.3">
      <c r="B12" s="16" t="s">
        <v>6</v>
      </c>
      <c r="C12" s="17">
        <f t="shared" si="0"/>
        <v>156443806.11000001</v>
      </c>
      <c r="D12" s="17">
        <f t="shared" si="0"/>
        <v>116222846</v>
      </c>
      <c r="E12" s="17">
        <f t="shared" si="0"/>
        <v>100401826</v>
      </c>
      <c r="F12" s="17">
        <f t="shared" si="0"/>
        <v>113915759</v>
      </c>
      <c r="G12" s="17">
        <f t="shared" si="0"/>
        <v>75746307</v>
      </c>
      <c r="H12" s="17">
        <f t="shared" si="0"/>
        <v>63243459</v>
      </c>
      <c r="J12" s="5">
        <f t="shared" si="1"/>
        <v>997</v>
      </c>
      <c r="K12" s="5">
        <f t="shared" si="1"/>
        <v>702</v>
      </c>
      <c r="L12" s="5">
        <f t="shared" si="1"/>
        <v>599</v>
      </c>
      <c r="M12" s="5">
        <f t="shared" si="1"/>
        <v>575</v>
      </c>
      <c r="N12" s="5">
        <f t="shared" si="1"/>
        <v>347</v>
      </c>
      <c r="O12" s="5">
        <f t="shared" si="1"/>
        <v>267</v>
      </c>
    </row>
    <row r="13" spans="2:16" ht="24.9" customHeight="1" x14ac:dyDescent="0.3">
      <c r="B13" s="16" t="s">
        <v>7</v>
      </c>
      <c r="C13" s="17">
        <f t="shared" si="0"/>
        <v>758341443.75390005</v>
      </c>
      <c r="D13" s="17">
        <f t="shared" si="0"/>
        <v>839327743.14389992</v>
      </c>
      <c r="E13" s="17">
        <f t="shared" si="0"/>
        <v>809808349.27899992</v>
      </c>
      <c r="F13" s="17">
        <f t="shared" si="0"/>
        <v>731496125.32950008</v>
      </c>
      <c r="G13" s="17">
        <f t="shared" si="0"/>
        <v>696923149.34389997</v>
      </c>
      <c r="H13" s="17">
        <f t="shared" si="0"/>
        <v>445361009.53659999</v>
      </c>
      <c r="J13" s="5">
        <f t="shared" si="1"/>
        <v>3185</v>
      </c>
      <c r="K13" s="5">
        <f t="shared" si="1"/>
        <v>3296</v>
      </c>
      <c r="L13" s="5">
        <f t="shared" si="1"/>
        <v>3091</v>
      </c>
      <c r="M13" s="5">
        <f t="shared" si="1"/>
        <v>2548</v>
      </c>
      <c r="N13" s="5">
        <f t="shared" si="1"/>
        <v>1960</v>
      </c>
      <c r="O13" s="5">
        <f t="shared" si="1"/>
        <v>1168</v>
      </c>
    </row>
    <row r="14" spans="2:16" ht="24.9" customHeight="1" x14ac:dyDescent="0.3">
      <c r="B14" s="16" t="s">
        <v>8</v>
      </c>
      <c r="C14" s="17">
        <f t="shared" si="0"/>
        <v>904266523.06999993</v>
      </c>
      <c r="D14" s="17">
        <f t="shared" si="0"/>
        <v>835902566.03000009</v>
      </c>
      <c r="E14" s="17">
        <f t="shared" si="0"/>
        <v>851364029.32000017</v>
      </c>
      <c r="F14" s="17">
        <f t="shared" si="0"/>
        <v>479382974.10000002</v>
      </c>
      <c r="G14" s="17">
        <f t="shared" si="0"/>
        <v>297544239.54000002</v>
      </c>
      <c r="H14" s="17">
        <f t="shared" si="0"/>
        <v>160415259.05000001</v>
      </c>
      <c r="J14" s="5">
        <f t="shared" si="1"/>
        <v>1715</v>
      </c>
      <c r="K14" s="5">
        <f t="shared" si="1"/>
        <v>1520</v>
      </c>
      <c r="L14" s="5">
        <f t="shared" si="1"/>
        <v>1467</v>
      </c>
      <c r="M14" s="5">
        <f t="shared" si="1"/>
        <v>811</v>
      </c>
      <c r="N14" s="5">
        <f t="shared" si="1"/>
        <v>496</v>
      </c>
      <c r="O14" s="5">
        <f t="shared" si="1"/>
        <v>261</v>
      </c>
    </row>
    <row r="15" spans="2:16" ht="24.9" customHeight="1" x14ac:dyDescent="0.3">
      <c r="B15" s="18" t="s">
        <v>10</v>
      </c>
      <c r="C15" s="19">
        <f>SUM(C11:C14)</f>
        <v>8446601886.5338993</v>
      </c>
      <c r="D15" s="19">
        <f t="shared" ref="D15:H15" si="2">SUM(D11:D14)</f>
        <v>8534115182.9439001</v>
      </c>
      <c r="E15" s="19">
        <f t="shared" si="2"/>
        <v>8597178517.019001</v>
      </c>
      <c r="F15" s="19">
        <f t="shared" si="2"/>
        <v>9946213479.8395004</v>
      </c>
      <c r="G15" s="19">
        <f t="shared" si="2"/>
        <v>8871996460.7938995</v>
      </c>
      <c r="H15" s="19">
        <f t="shared" si="2"/>
        <v>7776665800.5965996</v>
      </c>
      <c r="J15" s="14">
        <f t="shared" ref="J15" si="3">SUM(J11:J14)</f>
        <v>130408</v>
      </c>
      <c r="K15" s="14">
        <f t="shared" ref="K15" si="4">SUM(K11:K14)</f>
        <v>127087</v>
      </c>
      <c r="L15" s="14">
        <f t="shared" ref="L15" si="5">SUM(L11:L14)</f>
        <v>121867</v>
      </c>
      <c r="M15" s="14">
        <f t="shared" ref="M15" si="6">SUM(M11:M14)</f>
        <v>122929</v>
      </c>
      <c r="N15" s="14">
        <f t="shared" ref="N15" si="7">SUM(N11:N14)</f>
        <v>89418</v>
      </c>
      <c r="O15" s="14">
        <f t="shared" ref="O15" si="8">SUM(O11:O14)</f>
        <v>70955</v>
      </c>
    </row>
    <row r="16" spans="2:16" x14ac:dyDescent="0.3">
      <c r="D16" s="9"/>
      <c r="E16" s="9"/>
      <c r="F16" s="9"/>
    </row>
    <row r="17" spans="2:16" ht="6.9" customHeight="1" x14ac:dyDescent="0.3">
      <c r="B17" s="10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ht="18" x14ac:dyDescent="0.3">
      <c r="C18" s="12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6" ht="18" x14ac:dyDescent="0.3">
      <c r="B19" s="12" t="s">
        <v>9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2:16" ht="18" x14ac:dyDescent="0.3"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2:16" ht="15.6" x14ac:dyDescent="0.3">
      <c r="B21" s="23" t="s">
        <v>16</v>
      </c>
      <c r="C21" s="8"/>
    </row>
    <row r="22" spans="2:16" x14ac:dyDescent="0.3">
      <c r="B22" s="24" t="s">
        <v>5</v>
      </c>
      <c r="C22" s="8"/>
    </row>
    <row r="23" spans="2:16" x14ac:dyDescent="0.3">
      <c r="B23" s="30"/>
      <c r="C23" s="60" t="s">
        <v>2</v>
      </c>
      <c r="D23" s="60"/>
      <c r="E23" s="60"/>
      <c r="F23" s="60"/>
      <c r="G23" s="60"/>
      <c r="H23" s="60"/>
      <c r="I23" s="31"/>
      <c r="J23" s="60" t="s">
        <v>3</v>
      </c>
      <c r="K23" s="60"/>
      <c r="L23" s="60"/>
      <c r="M23" s="60"/>
      <c r="N23" s="60"/>
      <c r="O23" s="60"/>
      <c r="P23" s="31"/>
    </row>
    <row r="24" spans="2:16" x14ac:dyDescent="0.3">
      <c r="B24" s="25" t="s">
        <v>1</v>
      </c>
      <c r="C24" s="25">
        <v>2016</v>
      </c>
      <c r="D24" s="25">
        <v>2017</v>
      </c>
      <c r="E24" s="25">
        <v>2018</v>
      </c>
      <c r="F24" s="25">
        <v>2019</v>
      </c>
      <c r="G24" s="25">
        <v>2020</v>
      </c>
      <c r="H24" s="25">
        <v>2021</v>
      </c>
      <c r="I24" s="31"/>
      <c r="J24" s="25">
        <v>2016</v>
      </c>
      <c r="K24" s="25">
        <v>2017</v>
      </c>
      <c r="L24" s="25">
        <v>2018</v>
      </c>
      <c r="M24" s="25">
        <v>2019</v>
      </c>
      <c r="N24" s="25">
        <v>2020</v>
      </c>
      <c r="O24" s="25">
        <v>2021</v>
      </c>
      <c r="P24" s="31"/>
    </row>
    <row r="25" spans="2:16" ht="30" customHeight="1" x14ac:dyDescent="0.3">
      <c r="B25" s="5">
        <v>1</v>
      </c>
      <c r="C25" s="9">
        <f t="shared" ref="C25:H36" si="9">SUMIFS(Importe,Tipo,$B$22,Año,C$24,Mes,$B25)</f>
        <v>525753570.62</v>
      </c>
      <c r="D25" s="9">
        <f t="shared" si="9"/>
        <v>604407593.76999998</v>
      </c>
      <c r="E25" s="9">
        <f t="shared" si="9"/>
        <v>593467881.32000005</v>
      </c>
      <c r="F25" s="9">
        <f t="shared" si="9"/>
        <v>556244691.08000004</v>
      </c>
      <c r="G25" s="9">
        <f t="shared" si="9"/>
        <v>769686756.08000004</v>
      </c>
      <c r="H25" s="9">
        <f t="shared" si="9"/>
        <v>639936327.22000003</v>
      </c>
      <c r="J25" s="15">
        <f t="shared" ref="J25:O36" si="10">SUMIFS(Número,Tipo,$B$22,Año,J$24,Mes,$B25)</f>
        <v>9856</v>
      </c>
      <c r="K25" s="15">
        <f t="shared" si="10"/>
        <v>10841</v>
      </c>
      <c r="L25" s="15">
        <f t="shared" si="10"/>
        <v>10306</v>
      </c>
      <c r="M25" s="15">
        <f t="shared" si="10"/>
        <v>9398</v>
      </c>
      <c r="N25" s="15">
        <f t="shared" si="10"/>
        <v>9064</v>
      </c>
      <c r="O25" s="15">
        <f t="shared" si="10"/>
        <v>6088</v>
      </c>
    </row>
    <row r="26" spans="2:16" ht="30" customHeight="1" x14ac:dyDescent="0.3">
      <c r="B26" s="5">
        <v>2</v>
      </c>
      <c r="C26" s="9">
        <f t="shared" si="9"/>
        <v>598516666.71000004</v>
      </c>
      <c r="D26" s="9">
        <f t="shared" si="9"/>
        <v>582212503.53999996</v>
      </c>
      <c r="E26" s="9">
        <f t="shared" si="9"/>
        <v>610637151.20000005</v>
      </c>
      <c r="F26" s="9">
        <f t="shared" si="9"/>
        <v>618725735.60000002</v>
      </c>
      <c r="G26" s="9">
        <f t="shared" si="9"/>
        <v>819657692</v>
      </c>
      <c r="H26" s="9">
        <f t="shared" si="9"/>
        <v>754724019.48000002</v>
      </c>
      <c r="J26" s="15">
        <f t="shared" si="10"/>
        <v>11265</v>
      </c>
      <c r="K26" s="15">
        <f t="shared" si="10"/>
        <v>10422</v>
      </c>
      <c r="L26" s="15">
        <f t="shared" si="10"/>
        <v>10464</v>
      </c>
      <c r="M26" s="15">
        <f t="shared" si="10"/>
        <v>10251</v>
      </c>
      <c r="N26" s="15">
        <f t="shared" si="10"/>
        <v>9707</v>
      </c>
      <c r="O26" s="15">
        <f t="shared" si="10"/>
        <v>7417</v>
      </c>
    </row>
    <row r="27" spans="2:16" ht="30" customHeight="1" x14ac:dyDescent="0.3">
      <c r="B27" s="5">
        <v>3</v>
      </c>
      <c r="C27" s="9">
        <f t="shared" si="9"/>
        <v>440660085.81</v>
      </c>
      <c r="D27" s="9">
        <f t="shared" si="9"/>
        <v>651185061.64999998</v>
      </c>
      <c r="E27" s="9">
        <f t="shared" si="9"/>
        <v>528672512.00999999</v>
      </c>
      <c r="F27" s="9">
        <f t="shared" si="9"/>
        <v>618864036.09000003</v>
      </c>
      <c r="G27" s="9">
        <f t="shared" si="9"/>
        <v>710865084.28999996</v>
      </c>
      <c r="H27" s="9">
        <f t="shared" si="9"/>
        <v>859991880.39999998</v>
      </c>
      <c r="J27" s="15">
        <f t="shared" si="10"/>
        <v>8476</v>
      </c>
      <c r="K27" s="15">
        <f t="shared" si="10"/>
        <v>12189</v>
      </c>
      <c r="L27" s="15">
        <f t="shared" si="10"/>
        <v>9299</v>
      </c>
      <c r="M27" s="15">
        <f t="shared" si="10"/>
        <v>10515</v>
      </c>
      <c r="N27" s="15">
        <f t="shared" si="10"/>
        <v>8462</v>
      </c>
      <c r="O27" s="15">
        <f t="shared" si="10"/>
        <v>8537</v>
      </c>
    </row>
    <row r="28" spans="2:16" ht="30" customHeight="1" x14ac:dyDescent="0.3">
      <c r="B28" s="5">
        <v>4</v>
      </c>
      <c r="C28" s="9">
        <f t="shared" si="9"/>
        <v>691196169.89999998</v>
      </c>
      <c r="D28" s="9">
        <f t="shared" si="9"/>
        <v>389939649.18000001</v>
      </c>
      <c r="E28" s="9">
        <f t="shared" si="9"/>
        <v>583872299.90999997</v>
      </c>
      <c r="F28" s="9">
        <f t="shared" si="9"/>
        <v>453759456.25999999</v>
      </c>
      <c r="G28" s="9">
        <f t="shared" si="9"/>
        <v>219716438.40000001</v>
      </c>
      <c r="H28" s="9">
        <f t="shared" si="9"/>
        <v>736537836.72000003</v>
      </c>
      <c r="J28" s="15">
        <f t="shared" si="10"/>
        <v>13033</v>
      </c>
      <c r="K28" s="15">
        <f t="shared" si="10"/>
        <v>6823</v>
      </c>
      <c r="L28" s="15">
        <f t="shared" si="10"/>
        <v>9890</v>
      </c>
      <c r="M28" s="15">
        <f t="shared" si="10"/>
        <v>7441</v>
      </c>
      <c r="N28" s="15">
        <f t="shared" si="10"/>
        <v>2251</v>
      </c>
      <c r="O28" s="15">
        <v>7031</v>
      </c>
    </row>
    <row r="29" spans="2:16" ht="30" customHeight="1" x14ac:dyDescent="0.3">
      <c r="B29" s="5">
        <v>5</v>
      </c>
      <c r="C29" s="9">
        <f t="shared" si="9"/>
        <v>604905771.25</v>
      </c>
      <c r="D29" s="9">
        <f t="shared" si="9"/>
        <v>703461401.48000002</v>
      </c>
      <c r="E29" s="9">
        <f t="shared" si="9"/>
        <v>668301840.55999994</v>
      </c>
      <c r="F29" s="9">
        <f t="shared" si="9"/>
        <v>656448241.45000005</v>
      </c>
      <c r="G29" s="9">
        <f t="shared" si="9"/>
        <v>391575974.00999999</v>
      </c>
      <c r="H29" s="9">
        <f t="shared" si="9"/>
        <v>927236442</v>
      </c>
      <c r="J29" s="15">
        <f t="shared" si="10"/>
        <v>11308</v>
      </c>
      <c r="K29" s="15">
        <f t="shared" si="10"/>
        <v>12492</v>
      </c>
      <c r="L29" s="15">
        <f t="shared" si="10"/>
        <v>11221</v>
      </c>
      <c r="M29" s="15">
        <f t="shared" si="10"/>
        <v>10703</v>
      </c>
      <c r="N29" s="15">
        <f t="shared" si="10"/>
        <v>4184</v>
      </c>
      <c r="O29" s="15">
        <v>8879</v>
      </c>
    </row>
    <row r="30" spans="2:16" ht="30" customHeight="1" x14ac:dyDescent="0.3">
      <c r="B30" s="5">
        <v>6</v>
      </c>
      <c r="C30" s="9">
        <f t="shared" si="9"/>
        <v>589985029.53999996</v>
      </c>
      <c r="D30" s="9">
        <f t="shared" si="9"/>
        <v>609001303.73000002</v>
      </c>
      <c r="E30" s="9">
        <f t="shared" si="9"/>
        <v>569209549.78999996</v>
      </c>
      <c r="F30" s="9">
        <f t="shared" si="9"/>
        <v>1198303887.79</v>
      </c>
      <c r="G30" s="9">
        <f t="shared" si="9"/>
        <v>560477859.62</v>
      </c>
      <c r="H30" s="9">
        <f t="shared" si="9"/>
        <v>876149242.57000005</v>
      </c>
      <c r="J30" s="15">
        <f t="shared" si="10"/>
        <v>11303</v>
      </c>
      <c r="K30" s="15">
        <f t="shared" si="10"/>
        <v>11244</v>
      </c>
      <c r="L30" s="15">
        <f t="shared" si="10"/>
        <v>9542</v>
      </c>
      <c r="M30" s="15">
        <f t="shared" si="10"/>
        <v>14346</v>
      </c>
      <c r="N30" s="15">
        <f t="shared" si="10"/>
        <v>6071</v>
      </c>
      <c r="O30" s="15">
        <f t="shared" si="10"/>
        <v>8786</v>
      </c>
    </row>
    <row r="31" spans="2:16" ht="30" customHeight="1" x14ac:dyDescent="0.3">
      <c r="B31" s="5">
        <v>7</v>
      </c>
      <c r="C31" s="9">
        <f t="shared" si="9"/>
        <v>593237192.53999996</v>
      </c>
      <c r="D31" s="9">
        <f t="shared" si="9"/>
        <v>592285232.14999998</v>
      </c>
      <c r="E31" s="9">
        <f t="shared" si="9"/>
        <v>622936985.40999997</v>
      </c>
      <c r="F31" s="9">
        <f t="shared" si="9"/>
        <v>995768040.66999996</v>
      </c>
      <c r="G31" s="9">
        <f t="shared" si="9"/>
        <v>684105857.21000004</v>
      </c>
      <c r="H31" s="9">
        <f t="shared" si="9"/>
        <v>809284562.15999997</v>
      </c>
      <c r="J31" s="15">
        <f t="shared" si="10"/>
        <v>11374</v>
      </c>
      <c r="K31" s="15">
        <f t="shared" si="10"/>
        <v>10796</v>
      </c>
      <c r="L31" s="15">
        <f t="shared" si="10"/>
        <v>10874</v>
      </c>
      <c r="M31" s="15">
        <f t="shared" si="10"/>
        <v>12390</v>
      </c>
      <c r="N31" s="15">
        <f t="shared" si="10"/>
        <v>7574</v>
      </c>
      <c r="O31" s="15">
        <f t="shared" si="10"/>
        <v>8044</v>
      </c>
    </row>
    <row r="32" spans="2:16" ht="30" customHeight="1" x14ac:dyDescent="0.3">
      <c r="B32" s="5">
        <v>8</v>
      </c>
      <c r="C32" s="9">
        <f t="shared" si="9"/>
        <v>572361890.61000001</v>
      </c>
      <c r="D32" s="9">
        <f t="shared" si="9"/>
        <v>566561182.79999995</v>
      </c>
      <c r="E32" s="9">
        <f t="shared" si="9"/>
        <v>600665688.67999995</v>
      </c>
      <c r="F32" s="9">
        <f t="shared" si="9"/>
        <v>758118017.42999995</v>
      </c>
      <c r="G32" s="9">
        <f t="shared" si="9"/>
        <v>634897979</v>
      </c>
      <c r="H32" s="9">
        <f t="shared" si="9"/>
        <v>732231023.35000002</v>
      </c>
      <c r="J32" s="15">
        <f t="shared" si="10"/>
        <v>10461</v>
      </c>
      <c r="K32" s="15">
        <f t="shared" si="10"/>
        <v>10015</v>
      </c>
      <c r="L32" s="15">
        <f t="shared" si="10"/>
        <v>10108</v>
      </c>
      <c r="M32" s="15">
        <f t="shared" si="10"/>
        <v>9596</v>
      </c>
      <c r="N32" s="15">
        <f t="shared" si="10"/>
        <v>7342</v>
      </c>
      <c r="O32" s="15">
        <f t="shared" si="10"/>
        <v>7067</v>
      </c>
    </row>
    <row r="33" spans="2:16" ht="30" customHeight="1" x14ac:dyDescent="0.3">
      <c r="B33" s="5">
        <v>9</v>
      </c>
      <c r="C33" s="9">
        <f t="shared" si="9"/>
        <v>519653248.5</v>
      </c>
      <c r="D33" s="9">
        <f t="shared" si="9"/>
        <v>507616082.26999998</v>
      </c>
      <c r="E33" s="9">
        <f t="shared" si="9"/>
        <v>502179740.75999999</v>
      </c>
      <c r="F33" s="9">
        <f t="shared" si="9"/>
        <v>682044921.79999995</v>
      </c>
      <c r="G33" s="9">
        <f t="shared" si="9"/>
        <v>725049563.88999999</v>
      </c>
      <c r="H33" s="9">
        <f t="shared" si="9"/>
        <v>771554739.11000001</v>
      </c>
      <c r="J33" s="15">
        <f t="shared" si="10"/>
        <v>9809</v>
      </c>
      <c r="K33" s="15">
        <f t="shared" si="10"/>
        <v>9077</v>
      </c>
      <c r="L33" s="15">
        <f t="shared" si="10"/>
        <v>8729</v>
      </c>
      <c r="M33" s="15">
        <f t="shared" si="10"/>
        <v>8585</v>
      </c>
      <c r="N33" s="15">
        <f t="shared" si="10"/>
        <v>8617</v>
      </c>
      <c r="O33" s="15">
        <f t="shared" si="10"/>
        <v>7411</v>
      </c>
    </row>
    <row r="34" spans="2:16" ht="30" customHeight="1" x14ac:dyDescent="0.3">
      <c r="B34" s="5">
        <v>10</v>
      </c>
      <c r="C34" s="9">
        <f t="shared" si="9"/>
        <v>572711023.92999995</v>
      </c>
      <c r="D34" s="9">
        <f t="shared" si="9"/>
        <v>610827457</v>
      </c>
      <c r="E34" s="9">
        <f t="shared" si="9"/>
        <v>647423336.42999995</v>
      </c>
      <c r="F34" s="9">
        <f t="shared" si="9"/>
        <v>874430577.51999998</v>
      </c>
      <c r="G34" s="9">
        <f t="shared" si="9"/>
        <v>661720642.67999995</v>
      </c>
      <c r="H34" s="9">
        <f t="shared" si="9"/>
        <v>0</v>
      </c>
      <c r="J34" s="15">
        <f t="shared" si="10"/>
        <v>10663</v>
      </c>
      <c r="K34" s="15">
        <f t="shared" si="10"/>
        <v>11013</v>
      </c>
      <c r="L34" s="15">
        <f t="shared" si="10"/>
        <v>10996</v>
      </c>
      <c r="M34" s="15">
        <f t="shared" si="10"/>
        <v>10736</v>
      </c>
      <c r="N34" s="15">
        <f t="shared" si="10"/>
        <v>8023</v>
      </c>
      <c r="O34" s="15">
        <f t="shared" si="10"/>
        <v>0</v>
      </c>
    </row>
    <row r="35" spans="2:16" ht="30" customHeight="1" x14ac:dyDescent="0.3">
      <c r="B35" s="5">
        <v>11</v>
      </c>
      <c r="C35" s="9">
        <f t="shared" si="9"/>
        <v>594472494.88</v>
      </c>
      <c r="D35" s="9">
        <f t="shared" si="9"/>
        <v>579300764.67999995</v>
      </c>
      <c r="E35" s="9">
        <f t="shared" si="9"/>
        <v>580615320.29999995</v>
      </c>
      <c r="F35" s="9">
        <f t="shared" si="9"/>
        <v>735259103.36000001</v>
      </c>
      <c r="G35" s="9">
        <f t="shared" si="9"/>
        <v>1069289387.87</v>
      </c>
      <c r="H35" s="9">
        <f t="shared" si="9"/>
        <v>0</v>
      </c>
      <c r="J35" s="15">
        <f t="shared" si="10"/>
        <v>10950</v>
      </c>
      <c r="K35" s="15">
        <f t="shared" si="10"/>
        <v>10489</v>
      </c>
      <c r="L35" s="15">
        <f t="shared" si="10"/>
        <v>9823</v>
      </c>
      <c r="M35" s="15">
        <f t="shared" si="10"/>
        <v>9256</v>
      </c>
      <c r="N35" s="15">
        <f t="shared" si="10"/>
        <v>9788</v>
      </c>
      <c r="O35" s="15">
        <f t="shared" si="10"/>
        <v>0</v>
      </c>
    </row>
    <row r="36" spans="2:16" ht="30" customHeight="1" x14ac:dyDescent="0.3">
      <c r="B36" s="5">
        <v>12</v>
      </c>
      <c r="C36" s="9">
        <f t="shared" si="9"/>
        <v>324096969.31</v>
      </c>
      <c r="D36" s="9">
        <f t="shared" si="9"/>
        <v>345863795.51999998</v>
      </c>
      <c r="E36" s="9">
        <f t="shared" si="9"/>
        <v>327622006.05000001</v>
      </c>
      <c r="F36" s="9">
        <f t="shared" si="9"/>
        <v>473451912.36000001</v>
      </c>
      <c r="G36" s="9">
        <f t="shared" si="9"/>
        <v>554739529.86000001</v>
      </c>
      <c r="H36" s="9">
        <f t="shared" si="9"/>
        <v>0</v>
      </c>
      <c r="J36" s="15">
        <f t="shared" si="10"/>
        <v>6013</v>
      </c>
      <c r="K36" s="15">
        <f t="shared" si="10"/>
        <v>6168</v>
      </c>
      <c r="L36" s="15">
        <f t="shared" si="10"/>
        <v>5458</v>
      </c>
      <c r="M36" s="15">
        <f t="shared" si="10"/>
        <v>5778</v>
      </c>
      <c r="N36" s="15">
        <f t="shared" si="10"/>
        <v>5532</v>
      </c>
      <c r="O36" s="15">
        <f t="shared" si="10"/>
        <v>0</v>
      </c>
    </row>
    <row r="37" spans="2:16" ht="30.6" customHeight="1" thickBot="1" x14ac:dyDescent="0.35">
      <c r="B37" s="26" t="s">
        <v>10</v>
      </c>
      <c r="C37" s="27">
        <f>SUM(C25:C36)</f>
        <v>6627550113.6000004</v>
      </c>
      <c r="D37" s="27">
        <f t="shared" ref="D37:H37" si="11">SUM(D25:D36)</f>
        <v>6742662027.7700005</v>
      </c>
      <c r="E37" s="27">
        <f t="shared" si="11"/>
        <v>6835604312.420001</v>
      </c>
      <c r="F37" s="27">
        <f t="shared" si="11"/>
        <v>8621418621.4099998</v>
      </c>
      <c r="G37" s="27">
        <f t="shared" si="11"/>
        <v>7801782764.9099998</v>
      </c>
      <c r="H37" s="27">
        <f t="shared" si="11"/>
        <v>7107646073.0099993</v>
      </c>
      <c r="I37" s="28"/>
      <c r="J37" s="29">
        <f>SUM(J25:J36)</f>
        <v>124511</v>
      </c>
      <c r="K37" s="29">
        <f t="shared" ref="K37:O37" si="12">SUM(K25:K36)</f>
        <v>121569</v>
      </c>
      <c r="L37" s="29">
        <f t="shared" si="12"/>
        <v>116710</v>
      </c>
      <c r="M37" s="29">
        <f t="shared" si="12"/>
        <v>118995</v>
      </c>
      <c r="N37" s="29">
        <f t="shared" si="12"/>
        <v>86615</v>
      </c>
      <c r="O37" s="29">
        <f t="shared" si="12"/>
        <v>69260</v>
      </c>
      <c r="P37" s="28"/>
    </row>
    <row r="38" spans="2:16" ht="15" thickTop="1" x14ac:dyDescent="0.3"/>
    <row r="39" spans="2:16" ht="15.6" x14ac:dyDescent="0.3">
      <c r="B39" s="35" t="s">
        <v>17</v>
      </c>
      <c r="C39" s="8"/>
    </row>
    <row r="40" spans="2:16" x14ac:dyDescent="0.3">
      <c r="B40" s="24" t="s">
        <v>6</v>
      </c>
      <c r="C40" s="8"/>
    </row>
    <row r="41" spans="2:16" x14ac:dyDescent="0.3">
      <c r="B41" s="32"/>
      <c r="C41" s="61" t="s">
        <v>2</v>
      </c>
      <c r="D41" s="61"/>
      <c r="E41" s="61"/>
      <c r="F41" s="61"/>
      <c r="G41" s="61"/>
      <c r="H41" s="61"/>
      <c r="I41" s="33"/>
      <c r="J41" s="61" t="s">
        <v>3</v>
      </c>
      <c r="K41" s="61"/>
      <c r="L41" s="61"/>
      <c r="M41" s="61"/>
      <c r="N41" s="61"/>
      <c r="O41" s="61"/>
      <c r="P41" s="33"/>
    </row>
    <row r="42" spans="2:16" x14ac:dyDescent="0.3">
      <c r="B42" s="34" t="s">
        <v>1</v>
      </c>
      <c r="C42" s="34">
        <v>2016</v>
      </c>
      <c r="D42" s="34">
        <v>2017</v>
      </c>
      <c r="E42" s="34">
        <v>2018</v>
      </c>
      <c r="F42" s="34">
        <v>2019</v>
      </c>
      <c r="G42" s="34">
        <v>2020</v>
      </c>
      <c r="H42" s="34">
        <v>2021</v>
      </c>
      <c r="I42" s="33"/>
      <c r="J42" s="34">
        <v>2016</v>
      </c>
      <c r="K42" s="34">
        <v>2017</v>
      </c>
      <c r="L42" s="34">
        <v>2018</v>
      </c>
      <c r="M42" s="34">
        <v>2019</v>
      </c>
      <c r="N42" s="34">
        <v>2020</v>
      </c>
      <c r="O42" s="34">
        <v>2021</v>
      </c>
      <c r="P42" s="33"/>
    </row>
    <row r="43" spans="2:16" ht="30" customHeight="1" x14ac:dyDescent="0.3">
      <c r="B43" s="5">
        <v>1</v>
      </c>
      <c r="C43" s="9">
        <f t="shared" ref="C43:H54" si="13">SUMIFS(Importe,Tipo,$B$40,Año,C$24,Mes,$B43)</f>
        <v>11590910.99</v>
      </c>
      <c r="D43" s="9">
        <f t="shared" si="13"/>
        <v>12452097</v>
      </c>
      <c r="E43" s="9">
        <f t="shared" si="13"/>
        <v>4861850</v>
      </c>
      <c r="F43" s="9">
        <f t="shared" si="13"/>
        <v>4194915</v>
      </c>
      <c r="G43" s="9">
        <f t="shared" si="13"/>
        <v>7129550</v>
      </c>
      <c r="H43" s="9">
        <f t="shared" si="13"/>
        <v>2019800</v>
      </c>
      <c r="J43" s="15">
        <f t="shared" ref="J43:O54" si="14">SUMIFS(Número,Tipo,$B$40,Año,J$24,Mes,$B43)</f>
        <v>77</v>
      </c>
      <c r="K43" s="15">
        <f t="shared" si="14"/>
        <v>68</v>
      </c>
      <c r="L43" s="15">
        <f t="shared" si="14"/>
        <v>26</v>
      </c>
      <c r="M43" s="15">
        <f t="shared" si="14"/>
        <v>27</v>
      </c>
      <c r="N43" s="15">
        <f t="shared" si="14"/>
        <v>34</v>
      </c>
      <c r="O43" s="15">
        <f t="shared" si="14"/>
        <v>8</v>
      </c>
    </row>
    <row r="44" spans="2:16" ht="30" customHeight="1" x14ac:dyDescent="0.3">
      <c r="B44" s="5">
        <v>2</v>
      </c>
      <c r="C44" s="9">
        <f t="shared" si="13"/>
        <v>16542793</v>
      </c>
      <c r="D44" s="9">
        <f t="shared" si="13"/>
        <v>11505577</v>
      </c>
      <c r="E44" s="9">
        <f t="shared" si="13"/>
        <v>9983000</v>
      </c>
      <c r="F44" s="9">
        <f t="shared" si="13"/>
        <v>8474872</v>
      </c>
      <c r="G44" s="9">
        <f t="shared" si="13"/>
        <v>10640809</v>
      </c>
      <c r="H44" s="9">
        <f t="shared" si="13"/>
        <v>5667390</v>
      </c>
      <c r="J44" s="15">
        <f t="shared" si="14"/>
        <v>106</v>
      </c>
      <c r="K44" s="15">
        <f t="shared" si="14"/>
        <v>61</v>
      </c>
      <c r="L44" s="15">
        <f t="shared" si="14"/>
        <v>62</v>
      </c>
      <c r="M44" s="15">
        <f t="shared" si="14"/>
        <v>46</v>
      </c>
      <c r="N44" s="15">
        <f t="shared" si="14"/>
        <v>50</v>
      </c>
      <c r="O44" s="15">
        <f t="shared" si="14"/>
        <v>28</v>
      </c>
    </row>
    <row r="45" spans="2:16" ht="30" customHeight="1" x14ac:dyDescent="0.3">
      <c r="B45" s="5">
        <v>3</v>
      </c>
      <c r="C45" s="9">
        <f t="shared" si="13"/>
        <v>7095266</v>
      </c>
      <c r="D45" s="9">
        <f t="shared" si="13"/>
        <v>13085810</v>
      </c>
      <c r="E45" s="9">
        <f t="shared" si="13"/>
        <v>9603500</v>
      </c>
      <c r="F45" s="9">
        <f t="shared" si="13"/>
        <v>8932292</v>
      </c>
      <c r="G45" s="9">
        <f t="shared" si="13"/>
        <v>10353280</v>
      </c>
      <c r="H45" s="9">
        <f t="shared" si="13"/>
        <v>9072180</v>
      </c>
      <c r="J45" s="15">
        <f t="shared" si="14"/>
        <v>49</v>
      </c>
      <c r="K45" s="15">
        <f t="shared" si="14"/>
        <v>79</v>
      </c>
      <c r="L45" s="15">
        <f t="shared" si="14"/>
        <v>56</v>
      </c>
      <c r="M45" s="15">
        <f t="shared" si="14"/>
        <v>49</v>
      </c>
      <c r="N45" s="15">
        <f t="shared" si="14"/>
        <v>44</v>
      </c>
      <c r="O45" s="15">
        <f t="shared" si="14"/>
        <v>40</v>
      </c>
    </row>
    <row r="46" spans="2:16" ht="30" customHeight="1" x14ac:dyDescent="0.3">
      <c r="B46" s="5">
        <v>4</v>
      </c>
      <c r="C46" s="9">
        <f t="shared" si="13"/>
        <v>11404214</v>
      </c>
      <c r="D46" s="9">
        <f t="shared" si="13"/>
        <v>4488299</v>
      </c>
      <c r="E46" s="9">
        <f t="shared" si="13"/>
        <v>6751973</v>
      </c>
      <c r="F46" s="9">
        <f t="shared" si="13"/>
        <v>4370094</v>
      </c>
      <c r="G46" s="9">
        <f t="shared" si="13"/>
        <v>2157490</v>
      </c>
      <c r="H46" s="9">
        <f t="shared" si="13"/>
        <v>5762590</v>
      </c>
      <c r="J46" s="15">
        <f t="shared" si="14"/>
        <v>74</v>
      </c>
      <c r="K46" s="15">
        <f t="shared" si="14"/>
        <v>26</v>
      </c>
      <c r="L46" s="15">
        <f t="shared" si="14"/>
        <v>44</v>
      </c>
      <c r="M46" s="15">
        <f t="shared" si="14"/>
        <v>28</v>
      </c>
      <c r="N46" s="15">
        <f t="shared" si="14"/>
        <v>10</v>
      </c>
      <c r="O46" s="15">
        <f t="shared" si="14"/>
        <v>24</v>
      </c>
    </row>
    <row r="47" spans="2:16" ht="30" customHeight="1" x14ac:dyDescent="0.3">
      <c r="B47" s="5">
        <v>5</v>
      </c>
      <c r="C47" s="9">
        <f t="shared" si="13"/>
        <v>16356638.119999999</v>
      </c>
      <c r="D47" s="9">
        <f t="shared" si="13"/>
        <v>12951810</v>
      </c>
      <c r="E47" s="9">
        <f t="shared" si="13"/>
        <v>9149080</v>
      </c>
      <c r="F47" s="9">
        <f t="shared" si="13"/>
        <v>5385489</v>
      </c>
      <c r="G47" s="9">
        <f t="shared" si="13"/>
        <v>664800</v>
      </c>
      <c r="H47" s="9">
        <f t="shared" si="13"/>
        <v>10234934</v>
      </c>
      <c r="J47" s="15">
        <f t="shared" si="14"/>
        <v>126</v>
      </c>
      <c r="K47" s="15">
        <f t="shared" si="14"/>
        <v>76</v>
      </c>
      <c r="L47" s="15">
        <f t="shared" si="14"/>
        <v>55</v>
      </c>
      <c r="M47" s="15">
        <f t="shared" si="14"/>
        <v>30</v>
      </c>
      <c r="N47" s="15">
        <f t="shared" si="14"/>
        <v>4</v>
      </c>
      <c r="O47" s="15">
        <v>41</v>
      </c>
    </row>
    <row r="48" spans="2:16" ht="30" customHeight="1" x14ac:dyDescent="0.3">
      <c r="B48" s="5">
        <v>6</v>
      </c>
      <c r="C48" s="9">
        <f t="shared" si="13"/>
        <v>13012143</v>
      </c>
      <c r="D48" s="9">
        <f t="shared" si="13"/>
        <v>8972750</v>
      </c>
      <c r="E48" s="9">
        <f t="shared" si="13"/>
        <v>9117900</v>
      </c>
      <c r="F48" s="9">
        <f t="shared" si="13"/>
        <v>9930700</v>
      </c>
      <c r="G48" s="9">
        <f t="shared" si="13"/>
        <v>3345800</v>
      </c>
      <c r="H48" s="9">
        <f t="shared" si="13"/>
        <v>9239936</v>
      </c>
      <c r="J48" s="15">
        <f t="shared" si="14"/>
        <v>85</v>
      </c>
      <c r="K48" s="15">
        <f t="shared" si="14"/>
        <v>63</v>
      </c>
      <c r="L48" s="15">
        <f t="shared" si="14"/>
        <v>54</v>
      </c>
      <c r="M48" s="15">
        <f t="shared" si="14"/>
        <v>46</v>
      </c>
      <c r="N48" s="15">
        <f t="shared" si="14"/>
        <v>16</v>
      </c>
      <c r="O48" s="15">
        <f t="shared" si="14"/>
        <v>37</v>
      </c>
    </row>
    <row r="49" spans="2:16" ht="30" customHeight="1" x14ac:dyDescent="0.3">
      <c r="B49" s="5">
        <v>7</v>
      </c>
      <c r="C49" s="9">
        <f t="shared" si="13"/>
        <v>14080841</v>
      </c>
      <c r="D49" s="9">
        <f t="shared" si="13"/>
        <v>8294190</v>
      </c>
      <c r="E49" s="9">
        <f t="shared" si="13"/>
        <v>8300968</v>
      </c>
      <c r="F49" s="9">
        <f t="shared" si="13"/>
        <v>10611845</v>
      </c>
      <c r="G49" s="9">
        <f t="shared" si="13"/>
        <v>3351890</v>
      </c>
      <c r="H49" s="9">
        <f t="shared" si="13"/>
        <v>10966900</v>
      </c>
      <c r="J49" s="15">
        <f t="shared" si="14"/>
        <v>91</v>
      </c>
      <c r="K49" s="15">
        <f t="shared" si="14"/>
        <v>55</v>
      </c>
      <c r="L49" s="15">
        <f t="shared" si="14"/>
        <v>47</v>
      </c>
      <c r="M49" s="15">
        <f t="shared" si="14"/>
        <v>52</v>
      </c>
      <c r="N49" s="15">
        <f t="shared" si="14"/>
        <v>17</v>
      </c>
      <c r="O49" s="15">
        <f t="shared" si="14"/>
        <v>46</v>
      </c>
    </row>
    <row r="50" spans="2:16" ht="30" customHeight="1" x14ac:dyDescent="0.3">
      <c r="B50" s="5">
        <v>8</v>
      </c>
      <c r="C50" s="9">
        <f t="shared" si="13"/>
        <v>15353977</v>
      </c>
      <c r="D50" s="9">
        <f t="shared" si="13"/>
        <v>10838294</v>
      </c>
      <c r="E50" s="9">
        <f t="shared" si="13"/>
        <v>9394475</v>
      </c>
      <c r="F50" s="9">
        <f t="shared" si="13"/>
        <v>9390590</v>
      </c>
      <c r="G50" s="9">
        <f t="shared" si="13"/>
        <v>3350428</v>
      </c>
      <c r="H50" s="9">
        <f t="shared" si="13"/>
        <v>5910672</v>
      </c>
      <c r="J50" s="15">
        <f t="shared" si="14"/>
        <v>94</v>
      </c>
      <c r="K50" s="15">
        <f t="shared" si="14"/>
        <v>63</v>
      </c>
      <c r="L50" s="15">
        <f t="shared" si="14"/>
        <v>54</v>
      </c>
      <c r="M50" s="15">
        <f t="shared" si="14"/>
        <v>47</v>
      </c>
      <c r="N50" s="15">
        <f t="shared" si="14"/>
        <v>19</v>
      </c>
      <c r="O50" s="15">
        <f t="shared" si="14"/>
        <v>25</v>
      </c>
    </row>
    <row r="51" spans="2:16" ht="30" customHeight="1" x14ac:dyDescent="0.3">
      <c r="B51" s="5">
        <v>9</v>
      </c>
      <c r="C51" s="9">
        <f t="shared" si="13"/>
        <v>10319855</v>
      </c>
      <c r="D51" s="9">
        <f t="shared" si="13"/>
        <v>6168080</v>
      </c>
      <c r="E51" s="9">
        <f t="shared" si="13"/>
        <v>6444800</v>
      </c>
      <c r="F51" s="9">
        <f t="shared" si="13"/>
        <v>12035660</v>
      </c>
      <c r="G51" s="9">
        <f t="shared" si="13"/>
        <v>8676470</v>
      </c>
      <c r="H51" s="9">
        <f t="shared" si="13"/>
        <v>4369057</v>
      </c>
      <c r="J51" s="15">
        <f t="shared" si="14"/>
        <v>63</v>
      </c>
      <c r="K51" s="15">
        <f t="shared" si="14"/>
        <v>38</v>
      </c>
      <c r="L51" s="15">
        <f t="shared" si="14"/>
        <v>43</v>
      </c>
      <c r="M51" s="15">
        <f t="shared" si="14"/>
        <v>55</v>
      </c>
      <c r="N51" s="15">
        <f t="shared" si="14"/>
        <v>40</v>
      </c>
      <c r="O51" s="15">
        <f t="shared" si="14"/>
        <v>18</v>
      </c>
    </row>
    <row r="52" spans="2:16" ht="30" customHeight="1" x14ac:dyDescent="0.3">
      <c r="B52" s="5">
        <v>10</v>
      </c>
      <c r="C52" s="9">
        <f t="shared" si="13"/>
        <v>11685561</v>
      </c>
      <c r="D52" s="9">
        <f t="shared" si="13"/>
        <v>6591750</v>
      </c>
      <c r="E52" s="9">
        <f t="shared" si="13"/>
        <v>10618180</v>
      </c>
      <c r="F52" s="9">
        <f t="shared" si="13"/>
        <v>11828745</v>
      </c>
      <c r="G52" s="9">
        <f t="shared" si="13"/>
        <v>7213272</v>
      </c>
      <c r="H52" s="9">
        <f t="shared" si="13"/>
        <v>0</v>
      </c>
      <c r="J52" s="15">
        <f t="shared" si="14"/>
        <v>67</v>
      </c>
      <c r="K52" s="15">
        <f t="shared" si="14"/>
        <v>44</v>
      </c>
      <c r="L52" s="15">
        <f t="shared" si="14"/>
        <v>61</v>
      </c>
      <c r="M52" s="15">
        <f t="shared" si="14"/>
        <v>58</v>
      </c>
      <c r="N52" s="15">
        <f t="shared" si="14"/>
        <v>33</v>
      </c>
      <c r="O52" s="15">
        <f t="shared" si="14"/>
        <v>0</v>
      </c>
    </row>
    <row r="53" spans="2:16" ht="30" customHeight="1" x14ac:dyDescent="0.3">
      <c r="B53" s="5">
        <v>11</v>
      </c>
      <c r="C53" s="9">
        <f t="shared" si="13"/>
        <v>16000208</v>
      </c>
      <c r="D53" s="9">
        <f t="shared" si="13"/>
        <v>11280740</v>
      </c>
      <c r="E53" s="9">
        <f t="shared" si="13"/>
        <v>9246780</v>
      </c>
      <c r="F53" s="9">
        <f t="shared" si="13"/>
        <v>17198440</v>
      </c>
      <c r="G53" s="9">
        <f t="shared" si="13"/>
        <v>9645308</v>
      </c>
      <c r="H53" s="9">
        <f t="shared" si="13"/>
        <v>0</v>
      </c>
      <c r="J53" s="15">
        <f t="shared" si="14"/>
        <v>91</v>
      </c>
      <c r="K53" s="15">
        <f t="shared" si="14"/>
        <v>73</v>
      </c>
      <c r="L53" s="15">
        <f t="shared" si="14"/>
        <v>54</v>
      </c>
      <c r="M53" s="15">
        <f t="shared" si="14"/>
        <v>81</v>
      </c>
      <c r="N53" s="15">
        <f t="shared" si="14"/>
        <v>40</v>
      </c>
      <c r="O53" s="15">
        <f t="shared" si="14"/>
        <v>0</v>
      </c>
    </row>
    <row r="54" spans="2:16" ht="30" customHeight="1" x14ac:dyDescent="0.3">
      <c r="B54" s="5">
        <v>12</v>
      </c>
      <c r="C54" s="9">
        <f t="shared" si="13"/>
        <v>13001399</v>
      </c>
      <c r="D54" s="9">
        <f t="shared" si="13"/>
        <v>9593449</v>
      </c>
      <c r="E54" s="9">
        <f t="shared" si="13"/>
        <v>6929320</v>
      </c>
      <c r="F54" s="9">
        <f t="shared" si="13"/>
        <v>11562117</v>
      </c>
      <c r="G54" s="9">
        <f t="shared" si="13"/>
        <v>9217210</v>
      </c>
      <c r="H54" s="9">
        <f t="shared" si="13"/>
        <v>0</v>
      </c>
      <c r="J54" s="15">
        <f t="shared" si="14"/>
        <v>74</v>
      </c>
      <c r="K54" s="15">
        <f t="shared" si="14"/>
        <v>56</v>
      </c>
      <c r="L54" s="15">
        <f t="shared" si="14"/>
        <v>43</v>
      </c>
      <c r="M54" s="15">
        <f t="shared" si="14"/>
        <v>56</v>
      </c>
      <c r="N54" s="15">
        <f t="shared" si="14"/>
        <v>40</v>
      </c>
      <c r="O54" s="15">
        <f t="shared" si="14"/>
        <v>0</v>
      </c>
    </row>
    <row r="55" spans="2:16" ht="30.6" customHeight="1" thickBot="1" x14ac:dyDescent="0.35">
      <c r="B55" s="36" t="s">
        <v>10</v>
      </c>
      <c r="C55" s="37">
        <f>SUM(C43:C54)</f>
        <v>156443806.11000001</v>
      </c>
      <c r="D55" s="37">
        <f t="shared" ref="D55" si="15">SUM(D43:D54)</f>
        <v>116222846</v>
      </c>
      <c r="E55" s="37">
        <f t="shared" ref="E55" si="16">SUM(E43:E54)</f>
        <v>100401826</v>
      </c>
      <c r="F55" s="37">
        <f t="shared" ref="F55" si="17">SUM(F43:F54)</f>
        <v>113915759</v>
      </c>
      <c r="G55" s="37">
        <f t="shared" ref="G55" si="18">SUM(G43:G54)</f>
        <v>75746307</v>
      </c>
      <c r="H55" s="37">
        <f t="shared" ref="H55" si="19">SUM(H43:H54)</f>
        <v>63243459</v>
      </c>
      <c r="I55" s="38"/>
      <c r="J55" s="39">
        <f>SUM(J43:J54)</f>
        <v>997</v>
      </c>
      <c r="K55" s="39">
        <f t="shared" ref="K55" si="20">SUM(K43:K54)</f>
        <v>702</v>
      </c>
      <c r="L55" s="39">
        <f t="shared" ref="L55" si="21">SUM(L43:L54)</f>
        <v>599</v>
      </c>
      <c r="M55" s="39">
        <f t="shared" ref="M55" si="22">SUM(M43:M54)</f>
        <v>575</v>
      </c>
      <c r="N55" s="39">
        <f t="shared" ref="N55" si="23">SUM(N43:N54)</f>
        <v>347</v>
      </c>
      <c r="O55" s="39">
        <f t="shared" ref="O55" si="24">SUM(O43:O54)</f>
        <v>267</v>
      </c>
      <c r="P55" s="38"/>
    </row>
    <row r="56" spans="2:16" ht="15" thickTop="1" x14ac:dyDescent="0.3"/>
    <row r="57" spans="2:16" ht="15.6" x14ac:dyDescent="0.3">
      <c r="B57" s="40" t="s">
        <v>18</v>
      </c>
      <c r="C57" s="8"/>
    </row>
    <row r="58" spans="2:16" x14ac:dyDescent="0.3">
      <c r="B58" s="24" t="s">
        <v>7</v>
      </c>
      <c r="C58" s="8"/>
    </row>
    <row r="59" spans="2:16" x14ac:dyDescent="0.3">
      <c r="B59" s="41"/>
      <c r="C59" s="62" t="s">
        <v>2</v>
      </c>
      <c r="D59" s="62"/>
      <c r="E59" s="62"/>
      <c r="F59" s="62"/>
      <c r="G59" s="62"/>
      <c r="H59" s="62"/>
      <c r="I59" s="42"/>
      <c r="J59" s="62" t="s">
        <v>3</v>
      </c>
      <c r="K59" s="62"/>
      <c r="L59" s="62"/>
      <c r="M59" s="62"/>
      <c r="N59" s="62"/>
      <c r="O59" s="62"/>
      <c r="P59" s="42"/>
    </row>
    <row r="60" spans="2:16" x14ac:dyDescent="0.3">
      <c r="B60" s="43" t="s">
        <v>1</v>
      </c>
      <c r="C60" s="43">
        <v>2016</v>
      </c>
      <c r="D60" s="43">
        <v>2017</v>
      </c>
      <c r="E60" s="43">
        <v>2018</v>
      </c>
      <c r="F60" s="43">
        <v>2019</v>
      </c>
      <c r="G60" s="43">
        <v>2020</v>
      </c>
      <c r="H60" s="43">
        <v>2021</v>
      </c>
      <c r="I60" s="42"/>
      <c r="J60" s="43">
        <v>2016</v>
      </c>
      <c r="K60" s="43">
        <v>2017</v>
      </c>
      <c r="L60" s="43">
        <v>2018</v>
      </c>
      <c r="M60" s="43">
        <v>2019</v>
      </c>
      <c r="N60" s="43">
        <v>2020</v>
      </c>
      <c r="O60" s="43">
        <v>2021</v>
      </c>
      <c r="P60" s="42"/>
    </row>
    <row r="61" spans="2:16" ht="30" customHeight="1" x14ac:dyDescent="0.3">
      <c r="B61" s="5">
        <v>1</v>
      </c>
      <c r="C61" s="9">
        <f t="shared" ref="C61:H72" si="25">SUMIFS(Importe,Tipo,$B$58,Año,C$24,Mes,$B61)</f>
        <v>10841887.0397</v>
      </c>
      <c r="D61" s="9">
        <f t="shared" si="25"/>
        <v>15601358</v>
      </c>
      <c r="E61" s="9">
        <f t="shared" si="25"/>
        <v>758000</v>
      </c>
      <c r="F61" s="9">
        <f t="shared" si="25"/>
        <v>10500</v>
      </c>
      <c r="G61" s="9">
        <f t="shared" si="25"/>
        <v>93096.52</v>
      </c>
      <c r="H61" s="9">
        <f t="shared" si="25"/>
        <v>0</v>
      </c>
      <c r="J61" s="15">
        <f t="shared" ref="J61:O72" si="26">SUMIFS(Número,Tipo,$B$58,Año,J$24,Mes,$B61)</f>
        <v>40</v>
      </c>
      <c r="K61" s="15">
        <f t="shared" si="26"/>
        <v>61</v>
      </c>
      <c r="L61" s="15">
        <f t="shared" si="26"/>
        <v>2</v>
      </c>
      <c r="M61" s="15">
        <f t="shared" si="26"/>
        <v>0</v>
      </c>
      <c r="N61" s="15">
        <f t="shared" si="26"/>
        <v>0</v>
      </c>
      <c r="O61" s="15">
        <f t="shared" si="26"/>
        <v>0</v>
      </c>
    </row>
    <row r="62" spans="2:16" ht="30" customHeight="1" x14ac:dyDescent="0.3">
      <c r="B62" s="5">
        <v>2</v>
      </c>
      <c r="C62" s="9">
        <f t="shared" si="25"/>
        <v>30349000.75</v>
      </c>
      <c r="D62" s="9">
        <f t="shared" si="25"/>
        <v>44779637.372900002</v>
      </c>
      <c r="E62" s="9">
        <f t="shared" si="25"/>
        <v>40328769.960000001</v>
      </c>
      <c r="F62" s="9">
        <f t="shared" si="25"/>
        <v>19476391.84</v>
      </c>
      <c r="G62" s="9">
        <f t="shared" si="25"/>
        <v>30071691.969999999</v>
      </c>
      <c r="H62" s="9">
        <f t="shared" si="25"/>
        <v>4444320</v>
      </c>
      <c r="J62" s="15">
        <f t="shared" si="26"/>
        <v>117</v>
      </c>
      <c r="K62" s="15">
        <f t="shared" si="26"/>
        <v>165</v>
      </c>
      <c r="L62" s="15">
        <f t="shared" si="26"/>
        <v>144</v>
      </c>
      <c r="M62" s="15">
        <f t="shared" si="26"/>
        <v>67</v>
      </c>
      <c r="N62" s="15">
        <f t="shared" si="26"/>
        <v>75</v>
      </c>
      <c r="O62" s="15">
        <f t="shared" si="26"/>
        <v>14</v>
      </c>
    </row>
    <row r="63" spans="2:16" ht="30" customHeight="1" x14ac:dyDescent="0.3">
      <c r="B63" s="5">
        <v>3</v>
      </c>
      <c r="C63" s="9">
        <f t="shared" si="25"/>
        <v>54107354.450000003</v>
      </c>
      <c r="D63" s="9">
        <f t="shared" si="25"/>
        <v>89998580.369499996</v>
      </c>
      <c r="E63" s="9">
        <f t="shared" si="25"/>
        <v>76418502.559300005</v>
      </c>
      <c r="F63" s="9">
        <f t="shared" si="25"/>
        <v>102101549.22</v>
      </c>
      <c r="G63" s="9">
        <f t="shared" si="25"/>
        <v>96550268.140400007</v>
      </c>
      <c r="H63" s="9">
        <f t="shared" si="25"/>
        <v>26777455.84</v>
      </c>
      <c r="J63" s="15">
        <f t="shared" si="26"/>
        <v>231</v>
      </c>
      <c r="K63" s="15">
        <f t="shared" si="26"/>
        <v>326</v>
      </c>
      <c r="L63" s="15">
        <f t="shared" si="26"/>
        <v>280</v>
      </c>
      <c r="M63" s="15">
        <f t="shared" si="26"/>
        <v>335</v>
      </c>
      <c r="N63" s="15">
        <f t="shared" si="26"/>
        <v>264</v>
      </c>
      <c r="O63" s="15">
        <f t="shared" si="26"/>
        <v>67</v>
      </c>
    </row>
    <row r="64" spans="2:16" ht="30" customHeight="1" x14ac:dyDescent="0.3">
      <c r="B64" s="5">
        <v>4</v>
      </c>
      <c r="C64" s="9">
        <f t="shared" si="25"/>
        <v>55013185.719999999</v>
      </c>
      <c r="D64" s="9">
        <f t="shared" si="25"/>
        <v>40267639.286300004</v>
      </c>
      <c r="E64" s="9">
        <f t="shared" si="25"/>
        <v>62881742.862599999</v>
      </c>
      <c r="F64" s="9">
        <f t="shared" si="25"/>
        <v>65946929.399999999</v>
      </c>
      <c r="G64" s="9">
        <f t="shared" si="25"/>
        <v>31273832.289999999</v>
      </c>
      <c r="H64" s="9">
        <f t="shared" si="25"/>
        <v>52021877</v>
      </c>
      <c r="J64" s="15">
        <f t="shared" si="26"/>
        <v>224</v>
      </c>
      <c r="K64" s="15">
        <f t="shared" si="26"/>
        <v>155</v>
      </c>
      <c r="L64" s="15">
        <f t="shared" si="26"/>
        <v>236</v>
      </c>
      <c r="M64" s="15">
        <f t="shared" si="26"/>
        <v>224</v>
      </c>
      <c r="N64" s="15">
        <f t="shared" si="26"/>
        <v>91</v>
      </c>
      <c r="O64" s="15">
        <f t="shared" si="26"/>
        <v>135</v>
      </c>
    </row>
    <row r="65" spans="2:16" ht="30" customHeight="1" x14ac:dyDescent="0.3">
      <c r="B65" s="5">
        <v>5</v>
      </c>
      <c r="C65" s="9">
        <f t="shared" si="25"/>
        <v>61711918.054300003</v>
      </c>
      <c r="D65" s="9">
        <f t="shared" si="25"/>
        <v>69484205.3301</v>
      </c>
      <c r="E65" s="9">
        <f t="shared" si="25"/>
        <v>80047012.939999998</v>
      </c>
      <c r="F65" s="9">
        <f t="shared" si="25"/>
        <v>74430691.910400003</v>
      </c>
      <c r="G65" s="9">
        <f t="shared" si="25"/>
        <v>59908829.413199998</v>
      </c>
      <c r="H65" s="9">
        <f t="shared" si="25"/>
        <v>87275273</v>
      </c>
      <c r="J65" s="15">
        <f t="shared" si="26"/>
        <v>257</v>
      </c>
      <c r="K65" s="15">
        <f t="shared" si="26"/>
        <v>281</v>
      </c>
      <c r="L65" s="15">
        <f t="shared" si="26"/>
        <v>290</v>
      </c>
      <c r="M65" s="15">
        <f t="shared" si="26"/>
        <v>260</v>
      </c>
      <c r="N65" s="15">
        <f t="shared" si="26"/>
        <v>177</v>
      </c>
      <c r="O65" s="15">
        <v>226</v>
      </c>
    </row>
    <row r="66" spans="2:16" ht="30" customHeight="1" x14ac:dyDescent="0.3">
      <c r="B66" s="5">
        <v>6</v>
      </c>
      <c r="C66" s="9">
        <f t="shared" si="25"/>
        <v>78877952.721799999</v>
      </c>
      <c r="D66" s="9">
        <f t="shared" si="25"/>
        <v>85240267.808400005</v>
      </c>
      <c r="E66" s="9">
        <f t="shared" si="25"/>
        <v>79721713.7553</v>
      </c>
      <c r="F66" s="9">
        <f t="shared" si="25"/>
        <v>56423078.728299998</v>
      </c>
      <c r="G66" s="9">
        <f t="shared" si="25"/>
        <v>50983514.82</v>
      </c>
      <c r="H66" s="9">
        <f t="shared" si="25"/>
        <v>75258668.870000005</v>
      </c>
      <c r="J66" s="15">
        <f t="shared" si="26"/>
        <v>337</v>
      </c>
      <c r="K66" s="15">
        <f t="shared" si="26"/>
        <v>332</v>
      </c>
      <c r="L66" s="15">
        <f t="shared" si="26"/>
        <v>314</v>
      </c>
      <c r="M66" s="15">
        <f t="shared" si="26"/>
        <v>198</v>
      </c>
      <c r="N66" s="15">
        <f t="shared" si="26"/>
        <v>148</v>
      </c>
      <c r="O66" s="15">
        <f t="shared" si="26"/>
        <v>195</v>
      </c>
    </row>
    <row r="67" spans="2:16" ht="30" customHeight="1" x14ac:dyDescent="0.3">
      <c r="B67" s="5">
        <v>7</v>
      </c>
      <c r="C67" s="9">
        <f t="shared" si="25"/>
        <v>68000660.742300004</v>
      </c>
      <c r="D67" s="9">
        <f t="shared" si="25"/>
        <v>89946340.589200005</v>
      </c>
      <c r="E67" s="9">
        <f t="shared" si="25"/>
        <v>97393942.0088</v>
      </c>
      <c r="F67" s="9">
        <f t="shared" si="25"/>
        <v>75449557.647100002</v>
      </c>
      <c r="G67" s="9">
        <f t="shared" si="25"/>
        <v>49776615.579999998</v>
      </c>
      <c r="H67" s="9">
        <f t="shared" si="25"/>
        <v>72230260.006600007</v>
      </c>
      <c r="J67" s="15">
        <f t="shared" si="26"/>
        <v>277</v>
      </c>
      <c r="K67" s="15">
        <f t="shared" si="26"/>
        <v>358</v>
      </c>
      <c r="L67" s="15">
        <f t="shared" si="26"/>
        <v>354</v>
      </c>
      <c r="M67" s="15">
        <f t="shared" si="26"/>
        <v>260</v>
      </c>
      <c r="N67" s="15">
        <f t="shared" si="26"/>
        <v>137</v>
      </c>
      <c r="O67" s="15">
        <f t="shared" si="26"/>
        <v>192</v>
      </c>
    </row>
    <row r="68" spans="2:16" ht="30" customHeight="1" x14ac:dyDescent="0.3">
      <c r="B68" s="5">
        <v>8</v>
      </c>
      <c r="C68" s="9">
        <f t="shared" si="25"/>
        <v>74922831.827199996</v>
      </c>
      <c r="D68" s="9">
        <f t="shared" si="25"/>
        <v>89723665.832900003</v>
      </c>
      <c r="E68" s="9">
        <f t="shared" si="25"/>
        <v>91506319.281499997</v>
      </c>
      <c r="F68" s="9">
        <f t="shared" si="25"/>
        <v>99529165.709900007</v>
      </c>
      <c r="G68" s="9">
        <f t="shared" si="25"/>
        <v>69632048.830300003</v>
      </c>
      <c r="H68" s="9">
        <f t="shared" si="25"/>
        <v>67052605</v>
      </c>
      <c r="J68" s="15">
        <f t="shared" si="26"/>
        <v>328</v>
      </c>
      <c r="K68" s="15">
        <f t="shared" si="26"/>
        <v>345</v>
      </c>
      <c r="L68" s="15">
        <f t="shared" si="26"/>
        <v>366</v>
      </c>
      <c r="M68" s="15">
        <f t="shared" si="26"/>
        <v>333</v>
      </c>
      <c r="N68" s="15">
        <f t="shared" si="26"/>
        <v>204</v>
      </c>
      <c r="O68" s="15">
        <f t="shared" si="26"/>
        <v>174</v>
      </c>
    </row>
    <row r="69" spans="2:16" ht="30" customHeight="1" x14ac:dyDescent="0.3">
      <c r="B69" s="5">
        <v>9</v>
      </c>
      <c r="C69" s="9">
        <f t="shared" si="25"/>
        <v>71328239.459999993</v>
      </c>
      <c r="D69" s="9">
        <f t="shared" si="25"/>
        <v>73806678.4208</v>
      </c>
      <c r="E69" s="9">
        <f t="shared" si="25"/>
        <v>78094975.781499997</v>
      </c>
      <c r="F69" s="9">
        <f t="shared" si="25"/>
        <v>70431063.027400002</v>
      </c>
      <c r="G69" s="9">
        <f t="shared" si="25"/>
        <v>56571319.539999999</v>
      </c>
      <c r="H69" s="9">
        <f t="shared" si="25"/>
        <v>60300549.82</v>
      </c>
      <c r="J69" s="15">
        <f t="shared" si="26"/>
        <v>282</v>
      </c>
      <c r="K69" s="15">
        <f t="shared" si="26"/>
        <v>300</v>
      </c>
      <c r="L69" s="15">
        <f t="shared" si="26"/>
        <v>307</v>
      </c>
      <c r="M69" s="15">
        <f t="shared" si="26"/>
        <v>257</v>
      </c>
      <c r="N69" s="15">
        <f t="shared" si="26"/>
        <v>155</v>
      </c>
      <c r="O69" s="15">
        <f t="shared" si="26"/>
        <v>165</v>
      </c>
    </row>
    <row r="70" spans="2:16" ht="30" customHeight="1" x14ac:dyDescent="0.3">
      <c r="B70" s="5">
        <v>10</v>
      </c>
      <c r="C70" s="9">
        <f t="shared" si="25"/>
        <v>70440494.785400003</v>
      </c>
      <c r="D70" s="9">
        <f t="shared" si="25"/>
        <v>69945271.769999996</v>
      </c>
      <c r="E70" s="9">
        <f t="shared" si="25"/>
        <v>91163867.099999994</v>
      </c>
      <c r="F70" s="9">
        <f t="shared" si="25"/>
        <v>56560006.674699999</v>
      </c>
      <c r="G70" s="9">
        <f t="shared" si="25"/>
        <v>81413865.870000005</v>
      </c>
      <c r="H70" s="9">
        <f t="shared" si="25"/>
        <v>0</v>
      </c>
      <c r="J70" s="15">
        <f t="shared" si="26"/>
        <v>311</v>
      </c>
      <c r="K70" s="15">
        <f t="shared" si="26"/>
        <v>290</v>
      </c>
      <c r="L70" s="15">
        <f t="shared" si="26"/>
        <v>327</v>
      </c>
      <c r="M70" s="15">
        <f t="shared" si="26"/>
        <v>213</v>
      </c>
      <c r="N70" s="15">
        <f t="shared" si="26"/>
        <v>229</v>
      </c>
      <c r="O70" s="15">
        <f t="shared" si="26"/>
        <v>0</v>
      </c>
    </row>
    <row r="71" spans="2:16" ht="30" customHeight="1" x14ac:dyDescent="0.3">
      <c r="B71" s="5">
        <v>11</v>
      </c>
      <c r="C71" s="9">
        <f t="shared" si="25"/>
        <v>72584559.833199993</v>
      </c>
      <c r="D71" s="9">
        <f t="shared" si="25"/>
        <v>79760904.540000007</v>
      </c>
      <c r="E71" s="9">
        <f t="shared" si="25"/>
        <v>110069984.94</v>
      </c>
      <c r="F71" s="9">
        <f t="shared" si="25"/>
        <v>111087991.1717</v>
      </c>
      <c r="G71" s="9">
        <f t="shared" si="25"/>
        <v>101425862.43000001</v>
      </c>
      <c r="H71" s="9">
        <f t="shared" si="25"/>
        <v>0</v>
      </c>
      <c r="J71" s="15">
        <f t="shared" si="26"/>
        <v>305</v>
      </c>
      <c r="K71" s="15">
        <f t="shared" si="26"/>
        <v>302</v>
      </c>
      <c r="L71" s="15">
        <f t="shared" si="26"/>
        <v>466</v>
      </c>
      <c r="M71" s="15">
        <f t="shared" si="26"/>
        <v>401</v>
      </c>
      <c r="N71" s="15">
        <f t="shared" si="26"/>
        <v>278</v>
      </c>
      <c r="O71" s="15">
        <f t="shared" si="26"/>
        <v>0</v>
      </c>
    </row>
    <row r="72" spans="2:16" ht="30" customHeight="1" x14ac:dyDescent="0.3">
      <c r="B72" s="5">
        <v>12</v>
      </c>
      <c r="C72" s="9">
        <f t="shared" si="25"/>
        <v>110163358.37</v>
      </c>
      <c r="D72" s="9">
        <f t="shared" si="25"/>
        <v>90773193.823799998</v>
      </c>
      <c r="E72" s="9">
        <f t="shared" si="25"/>
        <v>1423518.09</v>
      </c>
      <c r="F72" s="9">
        <f t="shared" si="25"/>
        <v>49200</v>
      </c>
      <c r="G72" s="9">
        <f t="shared" si="25"/>
        <v>69222203.939999998</v>
      </c>
      <c r="H72" s="9">
        <f t="shared" si="25"/>
        <v>0</v>
      </c>
      <c r="J72" s="15">
        <f t="shared" si="26"/>
        <v>476</v>
      </c>
      <c r="K72" s="15">
        <f t="shared" si="26"/>
        <v>381</v>
      </c>
      <c r="L72" s="15">
        <f t="shared" si="26"/>
        <v>5</v>
      </c>
      <c r="M72" s="15">
        <f t="shared" si="26"/>
        <v>0</v>
      </c>
      <c r="N72" s="15">
        <f t="shared" si="26"/>
        <v>202</v>
      </c>
      <c r="O72" s="15">
        <f t="shared" si="26"/>
        <v>0</v>
      </c>
    </row>
    <row r="73" spans="2:16" ht="30" customHeight="1" thickBot="1" x14ac:dyDescent="0.35">
      <c r="B73" s="44" t="s">
        <v>10</v>
      </c>
      <c r="C73" s="45">
        <f>SUM(C61:C72)</f>
        <v>758341443.75390005</v>
      </c>
      <c r="D73" s="45">
        <f t="shared" ref="D73" si="27">SUM(D61:D72)</f>
        <v>839327743.14389992</v>
      </c>
      <c r="E73" s="45">
        <f t="shared" ref="E73" si="28">SUM(E61:E72)</f>
        <v>809808349.27899992</v>
      </c>
      <c r="F73" s="45">
        <f t="shared" ref="F73" si="29">SUM(F61:F72)</f>
        <v>731496125.32950008</v>
      </c>
      <c r="G73" s="45">
        <f t="shared" ref="G73" si="30">SUM(G61:G72)</f>
        <v>696923149.34389997</v>
      </c>
      <c r="H73" s="45">
        <f t="shared" ref="H73" si="31">SUM(H61:H72)</f>
        <v>445361009.53659999</v>
      </c>
      <c r="I73" s="46"/>
      <c r="J73" s="47">
        <f>SUM(J61:J72)</f>
        <v>3185</v>
      </c>
      <c r="K73" s="47">
        <f t="shared" ref="K73" si="32">SUM(K61:K72)</f>
        <v>3296</v>
      </c>
      <c r="L73" s="47">
        <f t="shared" ref="L73" si="33">SUM(L61:L72)</f>
        <v>3091</v>
      </c>
      <c r="M73" s="47">
        <f t="shared" ref="M73" si="34">SUM(M61:M72)</f>
        <v>2548</v>
      </c>
      <c r="N73" s="47">
        <f t="shared" ref="N73" si="35">SUM(N61:N72)</f>
        <v>1960</v>
      </c>
      <c r="O73" s="47">
        <f t="shared" ref="O73" si="36">SUM(O61:O72)</f>
        <v>1168</v>
      </c>
      <c r="P73" s="46"/>
    </row>
    <row r="74" spans="2:16" ht="15" thickTop="1" x14ac:dyDescent="0.3"/>
    <row r="75" spans="2:16" ht="15.6" x14ac:dyDescent="0.3">
      <c r="B75" s="48" t="s">
        <v>19</v>
      </c>
      <c r="C75" s="8"/>
    </row>
    <row r="76" spans="2:16" x14ac:dyDescent="0.3">
      <c r="B76" s="24" t="s">
        <v>8</v>
      </c>
      <c r="C76" s="8"/>
    </row>
    <row r="77" spans="2:16" x14ac:dyDescent="0.3">
      <c r="B77" s="50"/>
      <c r="C77" s="58" t="s">
        <v>2</v>
      </c>
      <c r="D77" s="58"/>
      <c r="E77" s="58"/>
      <c r="F77" s="58"/>
      <c r="G77" s="58"/>
      <c r="H77" s="58"/>
      <c r="I77" s="55"/>
      <c r="J77" s="58" t="s">
        <v>3</v>
      </c>
      <c r="K77" s="58"/>
      <c r="L77" s="58"/>
      <c r="M77" s="58"/>
      <c r="N77" s="58"/>
      <c r="O77" s="58"/>
      <c r="P77" s="49"/>
    </row>
    <row r="78" spans="2:16" x14ac:dyDescent="0.3">
      <c r="B78" s="50" t="s">
        <v>1</v>
      </c>
      <c r="C78" s="50">
        <v>2016</v>
      </c>
      <c r="D78" s="50">
        <v>2017</v>
      </c>
      <c r="E78" s="50">
        <v>2018</v>
      </c>
      <c r="F78" s="50">
        <v>2019</v>
      </c>
      <c r="G78" s="50">
        <v>2020</v>
      </c>
      <c r="H78" s="50">
        <v>2021</v>
      </c>
      <c r="I78" s="55"/>
      <c r="J78" s="50">
        <v>2016</v>
      </c>
      <c r="K78" s="50">
        <v>2017</v>
      </c>
      <c r="L78" s="50">
        <v>2018</v>
      </c>
      <c r="M78" s="50">
        <v>2019</v>
      </c>
      <c r="N78" s="50">
        <v>2020</v>
      </c>
      <c r="O78" s="50">
        <v>2021</v>
      </c>
      <c r="P78" s="49"/>
    </row>
    <row r="79" spans="2:16" ht="30" customHeight="1" x14ac:dyDescent="0.3">
      <c r="B79" s="5">
        <v>1</v>
      </c>
      <c r="C79" s="9">
        <f t="shared" ref="C79:H90" si="37">SUMIFS(Importe,Tipo,$B$76,Año,C$24,Mes,$B79)</f>
        <v>3266616.15</v>
      </c>
      <c r="D79" s="9">
        <f t="shared" si="37"/>
        <v>8025174.0999999996</v>
      </c>
      <c r="E79" s="9">
        <f t="shared" si="37"/>
        <v>430000</v>
      </c>
      <c r="F79" s="9">
        <f t="shared" si="37"/>
        <v>242700</v>
      </c>
      <c r="G79" s="9">
        <f t="shared" si="37"/>
        <v>304953.48</v>
      </c>
      <c r="H79" s="9">
        <f t="shared" si="37"/>
        <v>261600</v>
      </c>
      <c r="J79" s="15">
        <f t="shared" ref="J79:O90" si="38">SUMIFS(Número,Tipo,$B$76,Año,J$24,Mes,$B79)</f>
        <v>5</v>
      </c>
      <c r="K79" s="15">
        <f t="shared" si="38"/>
        <v>13</v>
      </c>
      <c r="L79" s="15">
        <f t="shared" si="38"/>
        <v>0</v>
      </c>
      <c r="M79" s="15">
        <f t="shared" si="38"/>
        <v>0</v>
      </c>
      <c r="N79" s="15">
        <f t="shared" si="38"/>
        <v>0</v>
      </c>
      <c r="O79" s="15">
        <f t="shared" si="38"/>
        <v>0</v>
      </c>
    </row>
    <row r="80" spans="2:16" ht="30" customHeight="1" x14ac:dyDescent="0.3">
      <c r="B80" s="5">
        <v>2</v>
      </c>
      <c r="C80" s="9">
        <f t="shared" si="37"/>
        <v>35012402.399999999</v>
      </c>
      <c r="D80" s="9">
        <f t="shared" si="37"/>
        <v>39633481.450000003</v>
      </c>
      <c r="E80" s="9">
        <f t="shared" si="37"/>
        <v>24415609.57</v>
      </c>
      <c r="F80" s="9">
        <f t="shared" si="37"/>
        <v>10684353.560000001</v>
      </c>
      <c r="G80" s="9">
        <f t="shared" si="37"/>
        <v>2132769.33</v>
      </c>
      <c r="H80" s="9">
        <f t="shared" si="37"/>
        <v>3714800</v>
      </c>
      <c r="J80" s="15">
        <f t="shared" si="38"/>
        <v>65</v>
      </c>
      <c r="K80" s="15">
        <f t="shared" si="38"/>
        <v>71</v>
      </c>
      <c r="L80" s="15">
        <f t="shared" si="38"/>
        <v>43</v>
      </c>
      <c r="M80" s="15">
        <f t="shared" si="38"/>
        <v>14</v>
      </c>
      <c r="N80" s="15">
        <f t="shared" si="38"/>
        <v>3</v>
      </c>
      <c r="O80" s="15">
        <f t="shared" si="38"/>
        <v>6</v>
      </c>
    </row>
    <row r="81" spans="2:16" ht="30" customHeight="1" x14ac:dyDescent="0.3">
      <c r="B81" s="5">
        <v>3</v>
      </c>
      <c r="C81" s="9">
        <f t="shared" si="37"/>
        <v>47484824.939999998</v>
      </c>
      <c r="D81" s="9">
        <f t="shared" si="37"/>
        <v>64842248.039999999</v>
      </c>
      <c r="E81" s="9">
        <f t="shared" si="37"/>
        <v>67273397.680000007</v>
      </c>
      <c r="F81" s="9">
        <f t="shared" si="37"/>
        <v>43776578.82</v>
      </c>
      <c r="G81" s="9">
        <f t="shared" si="37"/>
        <v>14980290</v>
      </c>
      <c r="H81" s="9">
        <f t="shared" si="37"/>
        <v>5766235</v>
      </c>
      <c r="J81" s="15">
        <f t="shared" si="38"/>
        <v>95</v>
      </c>
      <c r="K81" s="15">
        <f t="shared" si="38"/>
        <v>115</v>
      </c>
      <c r="L81" s="15">
        <f t="shared" si="38"/>
        <v>111</v>
      </c>
      <c r="M81" s="15">
        <f t="shared" si="38"/>
        <v>73</v>
      </c>
      <c r="N81" s="15">
        <f t="shared" si="38"/>
        <v>25</v>
      </c>
      <c r="O81" s="15">
        <f t="shared" si="38"/>
        <v>8</v>
      </c>
    </row>
    <row r="82" spans="2:16" ht="30" customHeight="1" x14ac:dyDescent="0.3">
      <c r="B82" s="5">
        <v>4</v>
      </c>
      <c r="C82" s="9">
        <f t="shared" si="37"/>
        <v>57978601.590000004</v>
      </c>
      <c r="D82" s="9">
        <f t="shared" si="37"/>
        <v>34930057.020000003</v>
      </c>
      <c r="E82" s="9">
        <f t="shared" si="37"/>
        <v>65410920.439999998</v>
      </c>
      <c r="F82" s="9">
        <f t="shared" si="37"/>
        <v>55440159.140000001</v>
      </c>
      <c r="G82" s="9">
        <f t="shared" si="37"/>
        <v>14241525</v>
      </c>
      <c r="H82" s="9">
        <f t="shared" si="37"/>
        <v>15569052.460000001</v>
      </c>
      <c r="J82" s="15">
        <f t="shared" si="38"/>
        <v>114</v>
      </c>
      <c r="K82" s="15">
        <f t="shared" si="38"/>
        <v>64</v>
      </c>
      <c r="L82" s="15">
        <f t="shared" si="38"/>
        <v>117</v>
      </c>
      <c r="M82" s="15">
        <f t="shared" si="38"/>
        <v>93</v>
      </c>
      <c r="N82" s="15">
        <f t="shared" si="38"/>
        <v>26</v>
      </c>
      <c r="O82" s="15">
        <f t="shared" si="38"/>
        <v>26</v>
      </c>
    </row>
    <row r="83" spans="2:16" ht="30" customHeight="1" x14ac:dyDescent="0.3">
      <c r="B83" s="5">
        <v>5</v>
      </c>
      <c r="C83" s="9">
        <f t="shared" si="37"/>
        <v>59671402.899999999</v>
      </c>
      <c r="D83" s="9">
        <f t="shared" si="37"/>
        <v>74215649.349999994</v>
      </c>
      <c r="E83" s="9">
        <f t="shared" si="37"/>
        <v>76817005.950000003</v>
      </c>
      <c r="F83" s="9">
        <f t="shared" si="37"/>
        <v>55603587.630000003</v>
      </c>
      <c r="G83" s="9">
        <f t="shared" si="37"/>
        <v>23122235</v>
      </c>
      <c r="H83" s="9">
        <f t="shared" si="37"/>
        <v>34900067</v>
      </c>
      <c r="J83" s="15">
        <f t="shared" si="38"/>
        <v>114</v>
      </c>
      <c r="K83" s="15">
        <f t="shared" si="38"/>
        <v>134</v>
      </c>
      <c r="L83" s="15">
        <f t="shared" si="38"/>
        <v>140</v>
      </c>
      <c r="M83" s="15">
        <f t="shared" si="38"/>
        <v>91</v>
      </c>
      <c r="N83" s="15">
        <f t="shared" si="38"/>
        <v>41</v>
      </c>
      <c r="O83" s="15">
        <v>54</v>
      </c>
    </row>
    <row r="84" spans="2:16" ht="30" customHeight="1" x14ac:dyDescent="0.3">
      <c r="B84" s="5">
        <v>6</v>
      </c>
      <c r="C84" s="9">
        <f t="shared" si="37"/>
        <v>103253045.31</v>
      </c>
      <c r="D84" s="9">
        <f t="shared" si="37"/>
        <v>94573890.359999999</v>
      </c>
      <c r="E84" s="9">
        <f t="shared" si="37"/>
        <v>82736531.879999995</v>
      </c>
      <c r="F84" s="9">
        <f t="shared" si="37"/>
        <v>48425443.270000003</v>
      </c>
      <c r="G84" s="9">
        <f t="shared" si="37"/>
        <v>31355665</v>
      </c>
      <c r="H84" s="9">
        <f t="shared" si="37"/>
        <v>19823750</v>
      </c>
      <c r="J84" s="15">
        <f t="shared" si="38"/>
        <v>198</v>
      </c>
      <c r="K84" s="15">
        <f t="shared" si="38"/>
        <v>167</v>
      </c>
      <c r="L84" s="15">
        <f t="shared" si="38"/>
        <v>143</v>
      </c>
      <c r="M84" s="15">
        <f t="shared" si="38"/>
        <v>76</v>
      </c>
      <c r="N84" s="15">
        <f t="shared" si="38"/>
        <v>54</v>
      </c>
      <c r="O84" s="15">
        <f t="shared" si="38"/>
        <v>37</v>
      </c>
    </row>
    <row r="85" spans="2:16" ht="30" customHeight="1" x14ac:dyDescent="0.3">
      <c r="B85" s="5">
        <v>7</v>
      </c>
      <c r="C85" s="9">
        <f t="shared" si="37"/>
        <v>86171325.180000007</v>
      </c>
      <c r="D85" s="9">
        <f t="shared" si="37"/>
        <v>80217247.959999993</v>
      </c>
      <c r="E85" s="9">
        <f t="shared" si="37"/>
        <v>85612325.370000005</v>
      </c>
      <c r="F85" s="9">
        <f t="shared" si="37"/>
        <v>58685994.340000004</v>
      </c>
      <c r="G85" s="9">
        <f t="shared" si="37"/>
        <v>26233150</v>
      </c>
      <c r="H85" s="9">
        <f t="shared" si="37"/>
        <v>20817300</v>
      </c>
      <c r="J85" s="15">
        <f t="shared" si="38"/>
        <v>161</v>
      </c>
      <c r="K85" s="15">
        <f t="shared" si="38"/>
        <v>149</v>
      </c>
      <c r="L85" s="15">
        <f t="shared" si="38"/>
        <v>141</v>
      </c>
      <c r="M85" s="15">
        <f t="shared" si="38"/>
        <v>90</v>
      </c>
      <c r="N85" s="15">
        <f t="shared" si="38"/>
        <v>46</v>
      </c>
      <c r="O85" s="15">
        <f t="shared" si="38"/>
        <v>35</v>
      </c>
    </row>
    <row r="86" spans="2:16" ht="30" customHeight="1" x14ac:dyDescent="0.3">
      <c r="B86" s="5">
        <v>8</v>
      </c>
      <c r="C86" s="9">
        <f t="shared" si="37"/>
        <v>96561519.629999995</v>
      </c>
      <c r="D86" s="9">
        <f t="shared" si="37"/>
        <v>80632328.900000006</v>
      </c>
      <c r="E86" s="9">
        <f t="shared" si="37"/>
        <v>106651539.98</v>
      </c>
      <c r="F86" s="9">
        <f t="shared" si="37"/>
        <v>49809967.240000002</v>
      </c>
      <c r="G86" s="9">
        <f t="shared" si="37"/>
        <v>43177849</v>
      </c>
      <c r="H86" s="9">
        <f t="shared" si="37"/>
        <v>28842439.59</v>
      </c>
      <c r="J86" s="15">
        <f t="shared" si="38"/>
        <v>186</v>
      </c>
      <c r="K86" s="15">
        <f t="shared" si="38"/>
        <v>151</v>
      </c>
      <c r="L86" s="15">
        <f t="shared" si="38"/>
        <v>180</v>
      </c>
      <c r="M86" s="15">
        <f t="shared" si="38"/>
        <v>88</v>
      </c>
      <c r="N86" s="15">
        <f t="shared" si="38"/>
        <v>70</v>
      </c>
      <c r="O86" s="15">
        <f t="shared" si="38"/>
        <v>46</v>
      </c>
    </row>
    <row r="87" spans="2:16" ht="30" customHeight="1" x14ac:dyDescent="0.3">
      <c r="B87" s="5">
        <v>9</v>
      </c>
      <c r="C87" s="9">
        <f t="shared" si="37"/>
        <v>77718942.340000004</v>
      </c>
      <c r="D87" s="9">
        <f t="shared" si="37"/>
        <v>80353346.810000002</v>
      </c>
      <c r="E87" s="9">
        <f t="shared" si="37"/>
        <v>82018333.810000002</v>
      </c>
      <c r="F87" s="9">
        <f t="shared" si="37"/>
        <v>41842517.130000003</v>
      </c>
      <c r="G87" s="9">
        <f t="shared" si="37"/>
        <v>24140652.530000001</v>
      </c>
      <c r="H87" s="9">
        <f t="shared" si="37"/>
        <v>30720015</v>
      </c>
      <c r="J87" s="15">
        <f t="shared" si="38"/>
        <v>149</v>
      </c>
      <c r="K87" s="15">
        <f t="shared" si="38"/>
        <v>149</v>
      </c>
      <c r="L87" s="15">
        <f t="shared" si="38"/>
        <v>144</v>
      </c>
      <c r="M87" s="15">
        <f t="shared" si="38"/>
        <v>78</v>
      </c>
      <c r="N87" s="15">
        <f t="shared" si="38"/>
        <v>38</v>
      </c>
      <c r="O87" s="15">
        <f t="shared" si="38"/>
        <v>49</v>
      </c>
    </row>
    <row r="88" spans="2:16" ht="30" customHeight="1" x14ac:dyDescent="0.3">
      <c r="B88" s="5">
        <v>10</v>
      </c>
      <c r="C88" s="9">
        <f t="shared" si="37"/>
        <v>86406145.189999998</v>
      </c>
      <c r="D88" s="9">
        <f t="shared" si="37"/>
        <v>84023472.450000003</v>
      </c>
      <c r="E88" s="9">
        <f t="shared" si="37"/>
        <v>75165853.090000004</v>
      </c>
      <c r="F88" s="9">
        <f t="shared" si="37"/>
        <v>37646808.359999999</v>
      </c>
      <c r="G88" s="9">
        <f t="shared" si="37"/>
        <v>28133805</v>
      </c>
      <c r="H88" s="9">
        <f t="shared" si="37"/>
        <v>0</v>
      </c>
      <c r="J88" s="15">
        <f t="shared" si="38"/>
        <v>166</v>
      </c>
      <c r="K88" s="15">
        <f t="shared" si="38"/>
        <v>155</v>
      </c>
      <c r="L88" s="15">
        <f t="shared" si="38"/>
        <v>130</v>
      </c>
      <c r="M88" s="15">
        <f t="shared" si="38"/>
        <v>70</v>
      </c>
      <c r="N88" s="15">
        <f t="shared" si="38"/>
        <v>50</v>
      </c>
      <c r="O88" s="15">
        <f t="shared" si="38"/>
        <v>0</v>
      </c>
    </row>
    <row r="89" spans="2:16" ht="30" customHeight="1" x14ac:dyDescent="0.3">
      <c r="B89" s="5">
        <v>11</v>
      </c>
      <c r="C89" s="9">
        <f t="shared" si="37"/>
        <v>94805966.980000004</v>
      </c>
      <c r="D89" s="9">
        <f t="shared" si="37"/>
        <v>77818459.359999999</v>
      </c>
      <c r="E89" s="9">
        <f t="shared" si="37"/>
        <v>184024511.55000001</v>
      </c>
      <c r="F89" s="9">
        <f t="shared" si="37"/>
        <v>77224864.609999999</v>
      </c>
      <c r="G89" s="9">
        <f t="shared" si="37"/>
        <v>43793730.200000003</v>
      </c>
      <c r="H89" s="9">
        <f t="shared" si="37"/>
        <v>0</v>
      </c>
      <c r="J89" s="15">
        <f t="shared" si="38"/>
        <v>176</v>
      </c>
      <c r="K89" s="15">
        <f t="shared" si="38"/>
        <v>139</v>
      </c>
      <c r="L89" s="15">
        <f t="shared" si="38"/>
        <v>317</v>
      </c>
      <c r="M89" s="15">
        <f t="shared" si="38"/>
        <v>138</v>
      </c>
      <c r="N89" s="15">
        <f t="shared" si="38"/>
        <v>68</v>
      </c>
      <c r="O89" s="15">
        <f t="shared" si="38"/>
        <v>0</v>
      </c>
    </row>
    <row r="90" spans="2:16" ht="30" customHeight="1" x14ac:dyDescent="0.3">
      <c r="B90" s="5">
        <v>12</v>
      </c>
      <c r="C90" s="9">
        <f t="shared" si="37"/>
        <v>155935730.46000001</v>
      </c>
      <c r="D90" s="9">
        <f t="shared" si="37"/>
        <v>116637210.23</v>
      </c>
      <c r="E90" s="9">
        <f t="shared" si="37"/>
        <v>808000</v>
      </c>
      <c r="F90" s="9">
        <f t="shared" si="37"/>
        <v>0</v>
      </c>
      <c r="G90" s="9">
        <f t="shared" si="37"/>
        <v>45927615</v>
      </c>
      <c r="H90" s="9">
        <f t="shared" si="37"/>
        <v>0</v>
      </c>
      <c r="J90" s="15">
        <f t="shared" si="38"/>
        <v>286</v>
      </c>
      <c r="K90" s="15">
        <f t="shared" si="38"/>
        <v>213</v>
      </c>
      <c r="L90" s="15">
        <f t="shared" si="38"/>
        <v>1</v>
      </c>
      <c r="M90" s="15">
        <f t="shared" si="38"/>
        <v>0</v>
      </c>
      <c r="N90" s="15">
        <f t="shared" si="38"/>
        <v>75</v>
      </c>
      <c r="O90" s="15">
        <f t="shared" si="38"/>
        <v>0</v>
      </c>
    </row>
    <row r="91" spans="2:16" ht="30" customHeight="1" thickBot="1" x14ac:dyDescent="0.35">
      <c r="B91" s="51" t="s">
        <v>10</v>
      </c>
      <c r="C91" s="52">
        <f>SUM(C79:C90)</f>
        <v>904266523.06999993</v>
      </c>
      <c r="D91" s="52">
        <f t="shared" ref="D91" si="39">SUM(D79:D90)</f>
        <v>835902566.03000009</v>
      </c>
      <c r="E91" s="52">
        <f t="shared" ref="E91" si="40">SUM(E79:E90)</f>
        <v>851364029.32000017</v>
      </c>
      <c r="F91" s="52">
        <f t="shared" ref="F91" si="41">SUM(F79:F90)</f>
        <v>479382974.10000002</v>
      </c>
      <c r="G91" s="52">
        <f t="shared" ref="G91" si="42">SUM(G79:G90)</f>
        <v>297544239.54000002</v>
      </c>
      <c r="H91" s="52">
        <f t="shared" ref="H91" si="43">SUM(H79:H90)</f>
        <v>160415259.05000001</v>
      </c>
      <c r="I91" s="53"/>
      <c r="J91" s="54">
        <f>SUM(J79:J90)</f>
        <v>1715</v>
      </c>
      <c r="K91" s="54">
        <f t="shared" ref="K91" si="44">SUM(K79:K90)</f>
        <v>1520</v>
      </c>
      <c r="L91" s="54">
        <f t="shared" ref="L91" si="45">SUM(L79:L90)</f>
        <v>1467</v>
      </c>
      <c r="M91" s="54">
        <f t="shared" ref="M91" si="46">SUM(M79:M90)</f>
        <v>811</v>
      </c>
      <c r="N91" s="54">
        <f t="shared" ref="N91" si="47">SUM(N79:N90)</f>
        <v>496</v>
      </c>
      <c r="O91" s="54">
        <f t="shared" ref="O91" si="48">SUM(O79:O90)</f>
        <v>261</v>
      </c>
      <c r="P91" s="53"/>
    </row>
    <row r="92" spans="2:16" ht="15" thickTop="1" x14ac:dyDescent="0.3"/>
  </sheetData>
  <mergeCells count="10">
    <mergeCell ref="C77:H77"/>
    <mergeCell ref="J77:O77"/>
    <mergeCell ref="C9:H9"/>
    <mergeCell ref="J9:O9"/>
    <mergeCell ref="C23:H23"/>
    <mergeCell ref="J23:O23"/>
    <mergeCell ref="C41:H41"/>
    <mergeCell ref="J41:O41"/>
    <mergeCell ref="C59:H59"/>
    <mergeCell ref="J59:O59"/>
  </mergeCells>
  <pageMargins left="0.70866141732283472" right="0.70866141732283472" top="0.74803149606299213" bottom="0.74803149606299213" header="0.31496062992125984" footer="0.31496062992125984"/>
  <pageSetup scale="57" fitToHeight="0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 negative="1" xr2:uid="{00000000-0003-0000-0100-000009000000}">
          <x14:colorSeries theme="4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Reporte!C79:H79</xm:f>
              <xm:sqref>I79</xm:sqref>
            </x14:sparkline>
            <x14:sparkline>
              <xm:f>Reporte!C80:H80</xm:f>
              <xm:sqref>I80</xm:sqref>
            </x14:sparkline>
            <x14:sparkline>
              <xm:f>Reporte!C81:H81</xm:f>
              <xm:sqref>I81</xm:sqref>
            </x14:sparkline>
            <x14:sparkline>
              <xm:f>Reporte!C82:H82</xm:f>
              <xm:sqref>I82</xm:sqref>
            </x14:sparkline>
            <x14:sparkline>
              <xm:f>Reporte!C83:H83</xm:f>
              <xm:sqref>I83</xm:sqref>
            </x14:sparkline>
            <x14:sparkline>
              <xm:f>Reporte!C84:H84</xm:f>
              <xm:sqref>I84</xm:sqref>
            </x14:sparkline>
            <x14:sparkline>
              <xm:f>Reporte!C85:H85</xm:f>
              <xm:sqref>I85</xm:sqref>
            </x14:sparkline>
            <x14:sparkline>
              <xm:f>Reporte!C86:H86</xm:f>
              <xm:sqref>I86</xm:sqref>
            </x14:sparkline>
            <x14:sparkline>
              <xm:f>Reporte!C87:H87</xm:f>
              <xm:sqref>I87</xm:sqref>
            </x14:sparkline>
            <x14:sparkline>
              <xm:f>Reporte!C88:H88</xm:f>
              <xm:sqref>I88</xm:sqref>
            </x14:sparkline>
            <x14:sparkline>
              <xm:f>Reporte!C89:H89</xm:f>
              <xm:sqref>I89</xm:sqref>
            </x14:sparkline>
            <x14:sparkline>
              <xm:f>Reporte!C90:H90</xm:f>
              <xm:sqref>I90</xm:sqref>
            </x14:sparkline>
            <x14:sparkline>
              <xm:f>Reporte!C91:H91</xm:f>
              <xm:sqref>I91</xm:sqref>
            </x14:sparkline>
          </x14:sparklines>
        </x14:sparklineGroup>
        <x14:sparklineGroup displayEmptyCellsAs="gap" markers="1" high="1" low="1" xr2:uid="{00000000-0003-0000-0100-000008000000}">
          <x14:colorSeries theme="4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Reporte!J79:O79</xm:f>
              <xm:sqref>P79</xm:sqref>
            </x14:sparkline>
            <x14:sparkline>
              <xm:f>Reporte!J80:O80</xm:f>
              <xm:sqref>P80</xm:sqref>
            </x14:sparkline>
            <x14:sparkline>
              <xm:f>Reporte!J81:O81</xm:f>
              <xm:sqref>P81</xm:sqref>
            </x14:sparkline>
            <x14:sparkline>
              <xm:f>Reporte!J82:O82</xm:f>
              <xm:sqref>P82</xm:sqref>
            </x14:sparkline>
            <x14:sparkline>
              <xm:f>Reporte!J83:O83</xm:f>
              <xm:sqref>P83</xm:sqref>
            </x14:sparkline>
            <x14:sparkline>
              <xm:f>Reporte!J84:O84</xm:f>
              <xm:sqref>P84</xm:sqref>
            </x14:sparkline>
            <x14:sparkline>
              <xm:f>Reporte!J85:O85</xm:f>
              <xm:sqref>P85</xm:sqref>
            </x14:sparkline>
            <x14:sparkline>
              <xm:f>Reporte!J86:O86</xm:f>
              <xm:sqref>P86</xm:sqref>
            </x14:sparkline>
            <x14:sparkline>
              <xm:f>Reporte!J87:O87</xm:f>
              <xm:sqref>P87</xm:sqref>
            </x14:sparkline>
            <x14:sparkline>
              <xm:f>Reporte!J88:O88</xm:f>
              <xm:sqref>P88</xm:sqref>
            </x14:sparkline>
            <x14:sparkline>
              <xm:f>Reporte!J89:O89</xm:f>
              <xm:sqref>P89</xm:sqref>
            </x14:sparkline>
            <x14:sparkline>
              <xm:f>Reporte!J90:O90</xm:f>
              <xm:sqref>P90</xm:sqref>
            </x14:sparkline>
            <x14:sparkline>
              <xm:f>Reporte!J91:O91</xm:f>
              <xm:sqref>P91</xm:sqref>
            </x14:sparkline>
          </x14:sparklines>
        </x14:sparklineGroup>
        <x14:sparklineGroup displayEmptyCellsAs="gap" markers="1" high="1" low="1" xr2:uid="{00000000-0003-0000-0100-000007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Reporte!J61:O61</xm:f>
              <xm:sqref>P61</xm:sqref>
            </x14:sparkline>
            <x14:sparkline>
              <xm:f>Reporte!J62:O62</xm:f>
              <xm:sqref>P62</xm:sqref>
            </x14:sparkline>
            <x14:sparkline>
              <xm:f>Reporte!J63:O63</xm:f>
              <xm:sqref>P63</xm:sqref>
            </x14:sparkline>
            <x14:sparkline>
              <xm:f>Reporte!J64:O64</xm:f>
              <xm:sqref>P64</xm:sqref>
            </x14:sparkline>
            <x14:sparkline>
              <xm:f>Reporte!J65:O65</xm:f>
              <xm:sqref>P65</xm:sqref>
            </x14:sparkline>
            <x14:sparkline>
              <xm:f>Reporte!J66:O66</xm:f>
              <xm:sqref>P66</xm:sqref>
            </x14:sparkline>
            <x14:sparkline>
              <xm:f>Reporte!J67:O67</xm:f>
              <xm:sqref>P67</xm:sqref>
            </x14:sparkline>
            <x14:sparkline>
              <xm:f>Reporte!J68:O68</xm:f>
              <xm:sqref>P68</xm:sqref>
            </x14:sparkline>
            <x14:sparkline>
              <xm:f>Reporte!J69:O69</xm:f>
              <xm:sqref>P69</xm:sqref>
            </x14:sparkline>
            <x14:sparkline>
              <xm:f>Reporte!J70:O70</xm:f>
              <xm:sqref>P70</xm:sqref>
            </x14:sparkline>
            <x14:sparkline>
              <xm:f>Reporte!J71:O71</xm:f>
              <xm:sqref>P71</xm:sqref>
            </x14:sparkline>
            <x14:sparkline>
              <xm:f>Reporte!J72:O72</xm:f>
              <xm:sqref>P72</xm:sqref>
            </x14:sparkline>
            <x14:sparkline>
              <xm:f>Reporte!J73:O73</xm:f>
              <xm:sqref>P73</xm:sqref>
            </x14:sparkline>
          </x14:sparklines>
        </x14:sparklineGroup>
        <x14:sparklineGroup displayEmptyCellsAs="gap" markers="1" high="1" low="1" negative="1" xr2:uid="{00000000-0003-0000-0100-000006000000}">
          <x14:colorSeries theme="9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Reporte!C61:H61</xm:f>
              <xm:sqref>I61</xm:sqref>
            </x14:sparkline>
            <x14:sparkline>
              <xm:f>Reporte!C62:H62</xm:f>
              <xm:sqref>I62</xm:sqref>
            </x14:sparkline>
            <x14:sparkline>
              <xm:f>Reporte!C63:H63</xm:f>
              <xm:sqref>I63</xm:sqref>
            </x14:sparkline>
            <x14:sparkline>
              <xm:f>Reporte!C64:H64</xm:f>
              <xm:sqref>I64</xm:sqref>
            </x14:sparkline>
            <x14:sparkline>
              <xm:f>Reporte!C65:H65</xm:f>
              <xm:sqref>I65</xm:sqref>
            </x14:sparkline>
            <x14:sparkline>
              <xm:f>Reporte!C66:H66</xm:f>
              <xm:sqref>I66</xm:sqref>
            </x14:sparkline>
            <x14:sparkline>
              <xm:f>Reporte!C67:H67</xm:f>
              <xm:sqref>I67</xm:sqref>
            </x14:sparkline>
            <x14:sparkline>
              <xm:f>Reporte!C68:H68</xm:f>
              <xm:sqref>I68</xm:sqref>
            </x14:sparkline>
            <x14:sparkline>
              <xm:f>Reporte!C69:H69</xm:f>
              <xm:sqref>I69</xm:sqref>
            </x14:sparkline>
            <x14:sparkline>
              <xm:f>Reporte!C70:H70</xm:f>
              <xm:sqref>I70</xm:sqref>
            </x14:sparkline>
            <x14:sparkline>
              <xm:f>Reporte!C71:H71</xm:f>
              <xm:sqref>I71</xm:sqref>
            </x14:sparkline>
            <x14:sparkline>
              <xm:f>Reporte!C72:H72</xm:f>
              <xm:sqref>I72</xm:sqref>
            </x14:sparkline>
            <x14:sparkline>
              <xm:f>Reporte!C73:H73</xm:f>
              <xm:sqref>I73</xm:sqref>
            </x14:sparkline>
          </x14:sparklines>
        </x14:sparklineGroup>
        <x14:sparklineGroup displayEmptyCellsAs="gap" markers="1" high="1" low="1" negative="1" xr2:uid="{00000000-0003-0000-0100-000005000000}">
          <x14:colorSeries theme="6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Reporte!C43:H43</xm:f>
              <xm:sqref>I43</xm:sqref>
            </x14:sparkline>
            <x14:sparkline>
              <xm:f>Reporte!C44:H44</xm:f>
              <xm:sqref>I44</xm:sqref>
            </x14:sparkline>
            <x14:sparkline>
              <xm:f>Reporte!C45:H45</xm:f>
              <xm:sqref>I45</xm:sqref>
            </x14:sparkline>
            <x14:sparkline>
              <xm:f>Reporte!C46:H46</xm:f>
              <xm:sqref>I46</xm:sqref>
            </x14:sparkline>
            <x14:sparkline>
              <xm:f>Reporte!C47:H47</xm:f>
              <xm:sqref>I47</xm:sqref>
            </x14:sparkline>
            <x14:sparkline>
              <xm:f>Reporte!C48:H48</xm:f>
              <xm:sqref>I48</xm:sqref>
            </x14:sparkline>
            <x14:sparkline>
              <xm:f>Reporte!C49:H49</xm:f>
              <xm:sqref>I49</xm:sqref>
            </x14:sparkline>
            <x14:sparkline>
              <xm:f>Reporte!C50:H50</xm:f>
              <xm:sqref>I50</xm:sqref>
            </x14:sparkline>
            <x14:sparkline>
              <xm:f>Reporte!C51:H51</xm:f>
              <xm:sqref>I51</xm:sqref>
            </x14:sparkline>
            <x14:sparkline>
              <xm:f>Reporte!C52:H52</xm:f>
              <xm:sqref>I52</xm:sqref>
            </x14:sparkline>
            <x14:sparkline>
              <xm:f>Reporte!C53:H53</xm:f>
              <xm:sqref>I53</xm:sqref>
            </x14:sparkline>
            <x14:sparkline>
              <xm:f>Reporte!C54:H54</xm:f>
              <xm:sqref>I54</xm:sqref>
            </x14:sparkline>
            <x14:sparkline>
              <xm:f>Reporte!C55:H55</xm:f>
              <xm:sqref>I55</xm:sqref>
            </x14:sparkline>
          </x14:sparklines>
        </x14:sparklineGroup>
        <x14:sparklineGroup displayEmptyCellsAs="gap" markers="1" high="1" low="1" xr2:uid="{00000000-0003-0000-0100-000004000000}">
          <x14:colorSeries theme="6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Reporte!J43:O43</xm:f>
              <xm:sqref>P43</xm:sqref>
            </x14:sparkline>
            <x14:sparkline>
              <xm:f>Reporte!J44:O44</xm:f>
              <xm:sqref>P44</xm:sqref>
            </x14:sparkline>
            <x14:sparkline>
              <xm:f>Reporte!J45:O45</xm:f>
              <xm:sqref>P45</xm:sqref>
            </x14:sparkline>
            <x14:sparkline>
              <xm:f>Reporte!J46:O46</xm:f>
              <xm:sqref>P46</xm:sqref>
            </x14:sparkline>
            <x14:sparkline>
              <xm:f>Reporte!J47:O47</xm:f>
              <xm:sqref>P47</xm:sqref>
            </x14:sparkline>
            <x14:sparkline>
              <xm:f>Reporte!J48:O48</xm:f>
              <xm:sqref>P48</xm:sqref>
            </x14:sparkline>
            <x14:sparkline>
              <xm:f>Reporte!J49:O49</xm:f>
              <xm:sqref>P49</xm:sqref>
            </x14:sparkline>
            <x14:sparkline>
              <xm:f>Reporte!J50:O50</xm:f>
              <xm:sqref>P50</xm:sqref>
            </x14:sparkline>
            <x14:sparkline>
              <xm:f>Reporte!J51:O51</xm:f>
              <xm:sqref>P51</xm:sqref>
            </x14:sparkline>
            <x14:sparkline>
              <xm:f>Reporte!J52:O52</xm:f>
              <xm:sqref>P52</xm:sqref>
            </x14:sparkline>
            <x14:sparkline>
              <xm:f>Reporte!J53:O53</xm:f>
              <xm:sqref>P53</xm:sqref>
            </x14:sparkline>
            <x14:sparkline>
              <xm:f>Reporte!J54:O54</xm:f>
              <xm:sqref>P54</xm:sqref>
            </x14:sparkline>
            <x14:sparkline>
              <xm:f>Reporte!J55:O55</xm:f>
              <xm:sqref>P55</xm:sqref>
            </x14:sparkline>
          </x14:sparklines>
        </x14:sparklineGroup>
        <x14:sparklineGroup displayEmptyCellsAs="gap" markers="1" high="1" low="1" xr2:uid="{00000000-0003-0000-0100-000003000000}">
          <x14:colorSeries theme="7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Reporte!J25:O25</xm:f>
              <xm:sqref>P25</xm:sqref>
            </x14:sparkline>
            <x14:sparkline>
              <xm:f>Reporte!J26:O26</xm:f>
              <xm:sqref>P26</xm:sqref>
            </x14:sparkline>
            <x14:sparkline>
              <xm:f>Reporte!J27:O27</xm:f>
              <xm:sqref>P27</xm:sqref>
            </x14:sparkline>
            <x14:sparkline>
              <xm:f>Reporte!J28:O28</xm:f>
              <xm:sqref>P28</xm:sqref>
            </x14:sparkline>
            <x14:sparkline>
              <xm:f>Reporte!J29:O29</xm:f>
              <xm:sqref>P29</xm:sqref>
            </x14:sparkline>
            <x14:sparkline>
              <xm:f>Reporte!J30:O30</xm:f>
              <xm:sqref>P30</xm:sqref>
            </x14:sparkline>
            <x14:sparkline>
              <xm:f>Reporte!J31:O31</xm:f>
              <xm:sqref>P31</xm:sqref>
            </x14:sparkline>
            <x14:sparkline>
              <xm:f>Reporte!J32:O32</xm:f>
              <xm:sqref>P32</xm:sqref>
            </x14:sparkline>
            <x14:sparkline>
              <xm:f>Reporte!J33:O33</xm:f>
              <xm:sqref>P33</xm:sqref>
            </x14:sparkline>
            <x14:sparkline>
              <xm:f>Reporte!J34:O34</xm:f>
              <xm:sqref>P34</xm:sqref>
            </x14:sparkline>
            <x14:sparkline>
              <xm:f>Reporte!J35:O35</xm:f>
              <xm:sqref>P35</xm:sqref>
            </x14:sparkline>
            <x14:sparkline>
              <xm:f>Reporte!J36:O36</xm:f>
              <xm:sqref>P36</xm:sqref>
            </x14:sparkline>
            <x14:sparkline>
              <xm:f>Reporte!J37:O37</xm:f>
              <xm:sqref>P37</xm:sqref>
            </x14:sparkline>
          </x14:sparklines>
        </x14:sparklineGroup>
        <x14:sparklineGroup displayEmptyCellsAs="gap" markers="1" high="1" low="1" negative="1" xr2:uid="{00000000-0003-0000-0100-000002000000}">
          <x14:colorSeries theme="7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Reporte!C25:H25</xm:f>
              <xm:sqref>I25</xm:sqref>
            </x14:sparkline>
            <x14:sparkline>
              <xm:f>Reporte!C26:H26</xm:f>
              <xm:sqref>I26</xm:sqref>
            </x14:sparkline>
            <x14:sparkline>
              <xm:f>Reporte!C27:H27</xm:f>
              <xm:sqref>I27</xm:sqref>
            </x14:sparkline>
            <x14:sparkline>
              <xm:f>Reporte!C28:H28</xm:f>
              <xm:sqref>I28</xm:sqref>
            </x14:sparkline>
            <x14:sparkline>
              <xm:f>Reporte!C29:H29</xm:f>
              <xm:sqref>I29</xm:sqref>
            </x14:sparkline>
            <x14:sparkline>
              <xm:f>Reporte!C30:H30</xm:f>
              <xm:sqref>I30</xm:sqref>
            </x14:sparkline>
            <x14:sparkline>
              <xm:f>Reporte!C31:H31</xm:f>
              <xm:sqref>I31</xm:sqref>
            </x14:sparkline>
            <x14:sparkline>
              <xm:f>Reporte!C32:H32</xm:f>
              <xm:sqref>I32</xm:sqref>
            </x14:sparkline>
            <x14:sparkline>
              <xm:f>Reporte!C33:H33</xm:f>
              <xm:sqref>I33</xm:sqref>
            </x14:sparkline>
            <x14:sparkline>
              <xm:f>Reporte!C34:H34</xm:f>
              <xm:sqref>I34</xm:sqref>
            </x14:sparkline>
            <x14:sparkline>
              <xm:f>Reporte!C35:H35</xm:f>
              <xm:sqref>I35</xm:sqref>
            </x14:sparkline>
            <x14:sparkline>
              <xm:f>Reporte!C36:H36</xm:f>
              <xm:sqref>I36</xm:sqref>
            </x14:sparkline>
            <x14:sparkline>
              <xm:f>Reporte!C37:H37</xm:f>
              <xm:sqref>I37</xm:sqref>
            </x14:sparkline>
          </x14:sparklines>
        </x14:sparklineGroup>
        <x14:sparklineGroup type="column" displayEmptyCellsAs="gap" high="1" low="1" xr2:uid="{00000000-0003-0000-0100-000001000000}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theme="6"/>
          <x14:colorLow theme="5"/>
          <x14:sparklines>
            <x14:sparkline>
              <xm:f>Reporte!J11:O11</xm:f>
              <xm:sqref>P11</xm:sqref>
            </x14:sparkline>
            <x14:sparkline>
              <xm:f>Reporte!J12:O12</xm:f>
              <xm:sqref>P12</xm:sqref>
            </x14:sparkline>
            <x14:sparkline>
              <xm:f>Reporte!J13:O13</xm:f>
              <xm:sqref>P13</xm:sqref>
            </x14:sparkline>
            <x14:sparkline>
              <xm:f>Reporte!J14:O14</xm:f>
              <xm:sqref>P14</xm:sqref>
            </x14:sparkline>
            <x14:sparkline>
              <xm:f>Reporte!J15:O15</xm:f>
              <xm:sqref>P15</xm:sqref>
            </x14:sparkline>
          </x14:sparklines>
        </x14:sparklineGroup>
        <x14:sparklineGroup type="column" displayEmptyCellsAs="gap" markers="1" high="1" low="1" xr2:uid="{00000000-0003-0000-0100-000000000000}">
          <x14:colorSeries theme="7"/>
          <x14:colorNegative rgb="FFD00000"/>
          <x14:colorAxis rgb="FF000000"/>
          <x14:colorMarkers theme="7"/>
          <x14:colorFirst rgb="FFD00000"/>
          <x14:colorLast rgb="FFD00000"/>
          <x14:colorHigh theme="6"/>
          <x14:colorLow theme="5"/>
          <x14:sparklines>
            <x14:sparkline>
              <xm:f>Reporte!C11:H11</xm:f>
              <xm:sqref>I11</xm:sqref>
            </x14:sparkline>
            <x14:sparkline>
              <xm:f>Reporte!C12:H12</xm:f>
              <xm:sqref>I12</xm:sqref>
            </x14:sparkline>
            <x14:sparkline>
              <xm:f>Reporte!C13:H13</xm:f>
              <xm:sqref>I13</xm:sqref>
            </x14:sparkline>
            <x14:sparkline>
              <xm:f>Reporte!C14:H14</xm:f>
              <xm:sqref>I14</xm:sqref>
            </x14:sparkline>
            <x14:sparkline>
              <xm:f>Reporte!C15:H15</xm:f>
              <xm:sqref>I15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6</vt:i4>
      </vt:variant>
    </vt:vector>
  </HeadingPairs>
  <TitlesOfParts>
    <vt:vector size="8" baseType="lpstr">
      <vt:lpstr>Base de Datos</vt:lpstr>
      <vt:lpstr>Reporte</vt:lpstr>
      <vt:lpstr>Año</vt:lpstr>
      <vt:lpstr>Importe</vt:lpstr>
      <vt:lpstr>Mes</vt:lpstr>
      <vt:lpstr>Número</vt:lpstr>
      <vt:lpstr>Tipo</vt:lpstr>
      <vt:lpstr>Reporte!Títulos_a_imprimir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Carrillo Diaz, Luis Felipe</dc:creator>
  <cp:lastModifiedBy>Ruiz Velasco Patiño, Miriam del Carmen</cp:lastModifiedBy>
  <cp:lastPrinted>2021-05-18T18:28:00Z</cp:lastPrinted>
  <dcterms:created xsi:type="dcterms:W3CDTF">2021-05-10T14:08:30Z</dcterms:created>
  <dcterms:modified xsi:type="dcterms:W3CDTF">2021-10-13T15:54:36Z</dcterms:modified>
</cp:coreProperties>
</file>